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184ACF70-C8BC-4BD2-AB42-E96680AAAAA6}" xr6:coauthVersionLast="47" xr6:coauthVersionMax="47" xr10:uidLastSave="{00000000-0000-0000-0000-000000000000}"/>
  <bookViews>
    <workbookView xWindow="-289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2"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<sst xmlns="http://schemas.openxmlformats.org/spreadsheetml/2006/main" count="732" uniqueCount="219">
  <si>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</si>
  <si>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</si>
  <si>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</si>
  <si>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</si>
  <si>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</si>
  <si>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</si>
  <si>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</si>
  <si>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</si>
  <si>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</si>
  <si>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</si>
  <si>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</si>
  <si>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</si>
  <si>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</si>
  <si>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</si>
  <si>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</si>
  <si>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</si>
  <si>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</si>
  <si>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</si>
  <si>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</si>
  <si>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</si>
  <si>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</si>
  <si>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</si>
  <si>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</si>
  <si>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</si>
  <si>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</si>
  <si>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</si>
  <si>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</si>
  <si>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</si>
  <si>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</si>
  <si>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</si>
  <si>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</si>
  <si>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</si>
  <si>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</si>
  <si>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</si>
  <si>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</si>
  <si>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</si>
  <si>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</si>
  <si>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</si>
  <si>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</si>
  <si>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</si>
  <si>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</si>
  <si>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</si>
  <si>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</si>
  <si>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</si>
  <si>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</si>
  <si>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</si>
  <si>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</si>
  <si>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</si>
  <si>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</si>
  <si>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</si>
  <si>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</si>
  <si>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</si>
  <si>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</si>
  <si>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</si>
  <si>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</si>
  <si>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</si>
  <si>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</si>
  <si>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</si>
  <si>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</si>
  <si>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</si>
  <si>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</si>
  <si>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</si>
  <si>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</si>
  <si>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</si>
  <si>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</si>
  <si>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</si>
  <si>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</si>
  <si>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</si>
  <si>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</si>
  <si>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</si>
  <si>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</si>
  <si>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</si>
  <si>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</si>
  <si>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</si>
  <si>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</si>
  <si>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</si>
  <si>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</si>
  <si>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</si>
  <si>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</si>
  <si>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</si>
  <si>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</si>
  <si>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</si>
  <si>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</si>
  <si>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</si>
  <si>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</si>
  <si>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</si>
  <si>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</si>
  <si>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</si>
  <si>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</si>
  <si>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</si>
  <si>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</si>
  <si>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</si>
  <si>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</si>
  <si>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</si>
  <si>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</si>
  <si>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</si>
  <si>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</si>
  <si>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</si>
  <si>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</si>
  <si>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</si>
  <si>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</si>
  <si>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</si>
  <si>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</si>
  <si>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</si>
  <si>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</si>
  <si>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</si>
  <si>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</si>
  <si>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</si>
  <si>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</si>
  <si>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</si>
  <si>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</si>
  <si>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</si>
  <si>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</si>
  <si>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</si>
  <si>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</si>
  <si>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</si>
  <si>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</si>
  <si>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</si>
  <si>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</si>
  <si>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</si>
  <si>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</si>
  <si>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</si>
  <si>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</si>
  <si>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</si>
  <si>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</si>
  <si>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</si>
  <si>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</si>
  <si>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</si>
  <si>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</si>
  <si>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</si>
  <si>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</si>
  <si>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</si>
  <si>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</si>
  <si>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</si>
  <si>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</si>
  <si>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</si>
  <si>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</si>
  <si>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</si>
  <si>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</si>
  <si>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</si>
  <si>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</si>
  <si>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</si>
  <si>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</si>
  <si>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</si>
  <si>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</si>
  <si>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</si>
  <si>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</si>
  <si>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</si>
  <si>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</si>
  <si>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</si>
  <si>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</si>
  <si>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</si>
  <si>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</si>
  <si>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</si>
  <si>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</si>
  <si>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</si>
  <si>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</si>
  <si>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</si>
  <si>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</si>
  <si>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</si>
  <si>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</si>
  <si>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</si>
  <si>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</si>
  <si>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</si>
  <si>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</si>
  <si>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</si>
  <si>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</si>
  <si>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</si>
  <si>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</si>
  <si>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</si>
  <si>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</si>
  <si>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</si>
  <si>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</si>
  <si>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</si>
  <si>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</si>
  <si>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</si>
  <si>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</si>
  <si>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</si>
  <si>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</si>
  <si>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</si>
  <si>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</si>
  <si>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</si>
  <si>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</si>
  <si>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</si>
  <si>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</si>
  <si>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</si>
  <si>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</si>
  <si>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</si>
  <si>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</si>
  <si>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</si>
  <si>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</si>
  <si>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</si>
  <si>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</si>
  <si>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</si>
  <si>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</si>
  <si>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</si>
  <si>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</si>
  <si>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</si>
  <si>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</si>
  <si>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</si>
  <si>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</si>
  <si>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</si>
  <si>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</si>
  <si>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</si>
  <si>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</si>
  <si>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</si>
  <si>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</si>
  <si>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</si>
  <si>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</si>
  <si>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</si>
  <si>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</si>
  <si>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</si>
  <si>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</si>
  <si>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</si>
  <si>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</si>
  <si>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</si>
  <si>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</si>
  <si>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 xml:space="preserve">&gt; Crée une zone de poussière brulante de 4 cases de rayon émettant une lumière intense durant 1 minute. Finir son tour dans la poussière vous fait subir 1d8 dégâts de feu. </t>
  </si>
  <si>
    <t>(Plusieurs éléments)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</si>
</sst>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24" xfId="0" applyBorder="1" applyAlignment="1">
      <alignment horizontal="center" wrapText="1"/>
    </xf>
    <xf numFmtId="0" fontId="0" fillId="0" borderId="25" xfId="0" applyBorder="1" applyAlignment="1">
      <alignment horizontal="center" wrapText="1"/>
    </xf>
    <xf numFmtId="0" fontId="0" fillId="0" borderId="26" xfId="0" applyBorder="1" applyAlignment="1">
      <alignment horizontal="center" wrapText="1"/>
    </xf>
    <xf numFmtId="0" fontId="0" fillId="0" borderId="7" xfId="0" applyBorder="1" applyAlignment="1">
      <alignment horizontal="center"/>
    </xf>
  </cellXfs>
  <cellStyles count="2">
    <cellStyle name="Normal" xfId="0" builtinId="0"/>
    <cellStyle name="Pourcentage" xfId="1" builtinId="5"/>
  </cellStyles>
  <dxfs count="135">
    <dxf>
      <alignment horizontal="center"/>
    </dxf>
    <dxf>
      <alignment horizontal="cent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80.478266319442" createdVersion="8" refreshedVersion="8" minRefreshableVersion="3" recordCount="119" xr:uid="{805874E3-90C4-4A74-B6B7-26F78E8EC6CD}">
  <cacheSource type="worksheet">
    <worksheetSource name="Sorts"/>
  </cacheSource>
  <cacheFields count="10">
    <cacheField name="Sort" numFmtId="0">
      <sharedItems containsBlank="1" count="40">
        <s v="Trait de feu"/>
        <s v="Echauffement"/>
        <s v="Projection bouillonnante"/>
        <s v="Corps ardent"/>
        <s v="Gravure marquante"/>
        <m/>
        <s v="Protection supérieure"/>
        <s v="Lames de glace"/>
        <s v="Chaine de foudre"/>
        <s v="Vitesse lumière"/>
        <s v="Décharge de foudre"/>
        <s v="No name"/>
        <s v="Bouclier tortue"/>
        <s v="Enchantement mineur"/>
        <s v="Rupture de force"/>
        <s v="Foulée aérienne"/>
        <s v="Pression forcée"/>
        <s v="Poids plume"/>
        <s v="Conservation"/>
        <s v="Absorption radieuse"/>
        <s v="Orbe de lumière"/>
        <s v="Pas des ombres"/>
        <s v="Boule de feu"/>
        <s v="Lance de givre"/>
        <s v="Cône de givre"/>
        <s v="Téléportation"/>
        <s v="Foudroiement"/>
        <s v="Enchantement dense"/>
        <s v="Enchantement tenace"/>
        <s v="Poussière incandescente"/>
        <s v="Apaisement"/>
        <s v="Painshock"/>
        <s v="Perturbateur"/>
        <s v="Tourbillon de braise"/>
        <s v="Engourdissement"/>
        <s v="Orbe de chaos"/>
        <s v="Protection suprême"/>
        <s v="Rejet pur"/>
        <s v="Disruption"/>
        <s v="Anomalie immaculée"/>
      </sharedItems>
    </cacheField>
    <cacheField name="Rang" numFmtId="0">
      <sharedItems containsSemiMixedTypes="0" containsString="0" containsNumber="1" containsInteger="1" minValue="1" maxValue="3" count="3">
        <n v="1"/>
        <n v="2"/>
        <n v="3"/>
      </sharedItems>
    </cacheField>
    <cacheField name="Type" numFmtId="0">
      <sharedItems containsBlank="1" count="4">
        <s v="Precision"/>
        <s v="Savoir"/>
        <m/>
        <s v="Instinct"/>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9">
  <r>
    <x v="0"/>
    <x v="0"/>
    <x v="0"/>
    <x v="0"/>
    <n v="3"/>
    <s v="action"/>
    <n v="0"/>
    <s v="Dégats"/>
    <m/>
    <s v="&gt;Faites un jet d'attaque avec la [[1. Entrainement#La dextérité|dextérité]]. Tire un faisceau de flamme, infligeant 2d8 dégâts de feu en touchant."/>
  </r>
  <r>
    <x v="1"/>
    <x v="0"/>
    <x v="1"/>
    <x v="0"/>
    <n v="2"/>
    <s v="action"/>
    <n v="0"/>
    <s v="Buff"/>
    <m/>
    <s v="&gt;Chauffe à blanc une arme ou un projectile. Jusqu'au début de votre prochain tour, les coups portés avec l'objet infligent 1d6 dégâts supplémentaire. Les dégâts de l'arme deviennent des dégâts de feu."/>
  </r>
  <r>
    <x v="2"/>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x v="3"/>
    <x v="0"/>
    <x v="1"/>
    <x v="0"/>
    <n v="6"/>
    <s v="action"/>
    <n v="1"/>
    <s v="Dégats"/>
    <m/>
    <s v="&gt;Pendant 5 tours, toute personne terminant son tour à une case de vous subit 1d10 dégâts de feu."/>
  </r>
  <r>
    <x v="4"/>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x v="5"/>
    <x v="0"/>
    <x v="2"/>
    <x v="0"/>
    <m/>
    <m/>
    <m/>
    <m/>
    <s v="TODO"/>
    <m/>
  </r>
  <r>
    <x v="6"/>
    <x v="0"/>
    <x v="3"/>
    <x v="1"/>
    <n v="3"/>
    <s v="reaction"/>
    <n v="0"/>
    <s v="Tank"/>
    <m/>
    <s v="&gt;Votre armure subit l'intégralité des dégâts sur le prochain coup."/>
  </r>
  <r>
    <x v="7"/>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x v="5"/>
    <x v="0"/>
    <x v="2"/>
    <x v="1"/>
    <m/>
    <m/>
    <m/>
    <m/>
    <s v="TODO"/>
    <m/>
  </r>
  <r>
    <x v="5"/>
    <x v="0"/>
    <x v="2"/>
    <x v="1"/>
    <m/>
    <m/>
    <m/>
    <m/>
    <s v="TODO"/>
    <m/>
  </r>
  <r>
    <x v="5"/>
    <x v="0"/>
    <x v="2"/>
    <x v="1"/>
    <m/>
    <m/>
    <m/>
    <m/>
    <s v="TODO"/>
    <m/>
  </r>
  <r>
    <x v="5"/>
    <x v="0"/>
    <x v="2"/>
    <x v="1"/>
    <m/>
    <m/>
    <m/>
    <m/>
    <s v="TODO"/>
    <m/>
  </r>
  <r>
    <x v="8"/>
    <x v="0"/>
    <x v="0"/>
    <x v="2"/>
    <n v="3"/>
    <s v="action"/>
    <n v="0"/>
    <s v="Dégats"/>
    <m/>
    <s v="&gt;Faites un jet d'attaque avec la [[1. Entrainement#Dextérité|dextérité]]. Frappe une cible visible puis rebondit sur jusqu'à 2 autres cibles. Inflige 1d8[[2. Glossaire#Jet explosif|!]] dégâts de foudre."/>
  </r>
  <r>
    <x v="9"/>
    <x v="0"/>
    <x v="1"/>
    <x v="2"/>
    <n v="2"/>
    <s v="action"/>
    <n v="0"/>
    <s v="Mouvement"/>
    <m/>
    <s v="&gt;Se téléporte à 6 cases tant que vous pouvez voir et courir vers la destination."/>
  </r>
  <r>
    <x v="10"/>
    <x v="0"/>
    <x v="0"/>
    <x v="2"/>
    <n v="3"/>
    <s v="action"/>
    <n v="0"/>
    <s v="Dégats"/>
    <m/>
    <s v="&gt;Faites un jet d'attaque avec la [[1. Entrainement#La dextérité|dextérité]]. Tire une décharge foudroyante d'énergie, infligeant 4d4[[2. Glossaire#Jet explosif|!]] dégâts de foudre."/>
  </r>
  <r>
    <x v="5"/>
    <x v="0"/>
    <x v="2"/>
    <x v="2"/>
    <m/>
    <m/>
    <m/>
    <m/>
    <s v="TODO"/>
    <m/>
  </r>
  <r>
    <x v="5"/>
    <x v="0"/>
    <x v="2"/>
    <x v="2"/>
    <m/>
    <m/>
    <m/>
    <m/>
    <s v="TODO"/>
    <m/>
  </r>
  <r>
    <x v="5"/>
    <x v="0"/>
    <x v="2"/>
    <x v="2"/>
    <m/>
    <m/>
    <m/>
    <m/>
    <s v="TODO"/>
    <m/>
  </r>
  <r>
    <x v="11"/>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x v="11"/>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x v="12"/>
    <x v="0"/>
    <x v="1"/>
    <x v="3"/>
    <n v="3"/>
    <s v="action"/>
    <n v="1"/>
    <s v="Tank"/>
    <m/>
    <s v="&gt;Durant 1 minute, vous gagnez un bonus de 2 au blocage, mais subissez également un malus de 2 à l'esquive et perdez 2 cases de vitesse de course."/>
  </r>
  <r>
    <x v="11"/>
    <x v="0"/>
    <x v="3"/>
    <x v="3"/>
    <n v="3"/>
    <s v="reaction"/>
    <n v="0"/>
    <s v="Tank"/>
    <m/>
    <s v="&gt; Vous gagnez une résistance aux dégâts physiques jusqu'au début de votre prochain tour."/>
  </r>
  <r>
    <x v="5"/>
    <x v="0"/>
    <x v="2"/>
    <x v="3"/>
    <m/>
    <m/>
    <m/>
    <m/>
    <s v="TODO"/>
    <m/>
  </r>
  <r>
    <x v="5"/>
    <x v="0"/>
    <x v="2"/>
    <x v="3"/>
    <m/>
    <m/>
    <m/>
    <m/>
    <s v="TODO"/>
    <m/>
  </r>
  <r>
    <x v="13"/>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x v="14"/>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x v="5"/>
    <x v="0"/>
    <x v="2"/>
    <x v="4"/>
    <m/>
    <m/>
    <m/>
    <m/>
    <s v="TODO"/>
    <m/>
  </r>
  <r>
    <x v="5"/>
    <x v="0"/>
    <x v="2"/>
    <x v="4"/>
    <m/>
    <m/>
    <m/>
    <m/>
    <s v="TODO"/>
    <m/>
  </r>
  <r>
    <x v="5"/>
    <x v="0"/>
    <x v="2"/>
    <x v="4"/>
    <m/>
    <m/>
    <m/>
    <m/>
    <s v="TODO"/>
    <m/>
  </r>
  <r>
    <x v="5"/>
    <x v="0"/>
    <x v="2"/>
    <x v="4"/>
    <m/>
    <m/>
    <m/>
    <m/>
    <s v="TODO"/>
    <m/>
  </r>
  <r>
    <x v="15"/>
    <x v="0"/>
    <x v="1"/>
    <x v="5"/>
    <n v="3"/>
    <s v="action"/>
    <n v="0"/>
    <s v="Buff"/>
    <m/>
    <s v="&gt;La vitesse de course de votre cible augmente de 2 cases pendant 1 minute. Elle gagne également un bonus de +1 à l'esquive."/>
  </r>
  <r>
    <x v="16"/>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x v="17"/>
    <x v="0"/>
    <x v="1"/>
    <x v="5"/>
    <n v="2"/>
    <s v="action"/>
    <n v="1"/>
    <s v="Utilitaire"/>
    <m/>
    <s v="&gt;Réduit le poids d'un objet à un dixième de son poids d'origine pendant 1 minute. Fonctionne sur des objets inertes allant jusqu'à 500kg. "/>
  </r>
  <r>
    <x v="5"/>
    <x v="0"/>
    <x v="2"/>
    <x v="5"/>
    <m/>
    <m/>
    <m/>
    <m/>
    <s v="TODO"/>
    <m/>
  </r>
  <r>
    <x v="5"/>
    <x v="0"/>
    <x v="2"/>
    <x v="5"/>
    <m/>
    <m/>
    <m/>
    <m/>
    <s v="TODO"/>
    <m/>
  </r>
  <r>
    <x v="5"/>
    <x v="0"/>
    <x v="2"/>
    <x v="5"/>
    <m/>
    <m/>
    <m/>
    <m/>
    <s v="TODO"/>
    <m/>
  </r>
  <r>
    <x v="18"/>
    <x v="0"/>
    <x v="1"/>
    <x v="6"/>
    <n v="2"/>
    <s v="1 minute"/>
    <n v="0"/>
    <s v="Utilitaire"/>
    <m/>
    <s v="&gt;Permet à jusqu'à 5 herbes ou préparations médicinales de se conserver 1 jour de plus. *Ne peux être utilisé qu'une seule fois par herbe/préparation.*"/>
  </r>
  <r>
    <x v="11"/>
    <x v="0"/>
    <x v="3"/>
    <x v="6"/>
    <n v="3"/>
    <s v="action"/>
    <n v="0"/>
    <s v="Support"/>
    <m/>
    <s v="&gt; Vous récupérez un point de fatigue temporaire de la cible que vous touchez."/>
  </r>
  <r>
    <x v="11"/>
    <x v="0"/>
    <x v="0"/>
    <x v="6"/>
    <n v="3"/>
    <s v="action"/>
    <n v="0"/>
    <s v="Dégats"/>
    <m/>
    <s v="&gt;Faites un jet d'attaque avec la [[1. Entrainement#La dextérité|dextérité]]. Inflige 2d8+2 dégâts magique à l'armure de la cible."/>
  </r>
  <r>
    <x v="5"/>
    <x v="0"/>
    <x v="2"/>
    <x v="6"/>
    <m/>
    <m/>
    <m/>
    <m/>
    <s v="TODO"/>
    <m/>
  </r>
  <r>
    <x v="19"/>
    <x v="0"/>
    <x v="1"/>
    <x v="7"/>
    <n v="3"/>
    <s v="action"/>
    <n v="1"/>
    <s v="Support"/>
    <m/>
    <s v="&gt; Absorbe la lumière d'une zone de 4 cases de rayon, la faisant apparaitre comme plus sombre durant 1 minute. "/>
  </r>
  <r>
    <x v="20"/>
    <x v="0"/>
    <x v="1"/>
    <x v="7"/>
    <n v="2"/>
    <s v="action"/>
    <n v="0"/>
    <s v="Utilitaire"/>
    <m/>
    <s v="&gt; Fait apparaitre une boule de lumière immatérielle illuminant d'une lumière visible à 12 cases. Peut être bougée de 6 cases avec une action libre."/>
  </r>
  <r>
    <x v="21"/>
    <x v="0"/>
    <x v="3"/>
    <x v="7"/>
    <n v="4"/>
    <s v="action"/>
    <n v="0"/>
    <s v="Mouvement"/>
    <m/>
    <s v="&gt; Si vous êtes dans une zone de noir total, vous pouvez vous téléporter dans n'importe quelle autre zone de noir total à 9 cases."/>
  </r>
  <r>
    <x v="5"/>
    <x v="0"/>
    <x v="2"/>
    <x v="7"/>
    <m/>
    <m/>
    <m/>
    <m/>
    <s v="TODO"/>
    <m/>
  </r>
  <r>
    <x v="11"/>
    <x v="0"/>
    <x v="3"/>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x v="5"/>
    <x v="0"/>
    <x v="2"/>
    <x v="8"/>
    <m/>
    <m/>
    <m/>
    <m/>
    <s v="TODO"/>
    <m/>
  </r>
  <r>
    <x v="5"/>
    <x v="0"/>
    <x v="2"/>
    <x v="8"/>
    <m/>
    <m/>
    <m/>
    <m/>
    <s v="TODO"/>
    <m/>
  </r>
  <r>
    <x v="22"/>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x v="5"/>
    <x v="1"/>
    <x v="2"/>
    <x v="0"/>
    <m/>
    <m/>
    <m/>
    <m/>
    <s v="TODO"/>
    <m/>
  </r>
  <r>
    <x v="5"/>
    <x v="1"/>
    <x v="2"/>
    <x v="0"/>
    <m/>
    <m/>
    <m/>
    <m/>
    <s v="TODO"/>
    <m/>
  </r>
  <r>
    <x v="5"/>
    <x v="1"/>
    <x v="2"/>
    <x v="0"/>
    <m/>
    <m/>
    <m/>
    <m/>
    <s v="TODO"/>
    <m/>
  </r>
  <r>
    <x v="5"/>
    <x v="1"/>
    <x v="2"/>
    <x v="0"/>
    <m/>
    <m/>
    <m/>
    <m/>
    <m/>
    <m/>
  </r>
  <r>
    <x v="23"/>
    <x v="1"/>
    <x v="1"/>
    <x v="1"/>
    <n v="3"/>
    <s v="action"/>
    <n v="0"/>
    <s v="Buff"/>
    <s v="TODO"/>
    <s v="&gt;Une lame de glace vient grandir le long d'une arme que vous touchez. Augmente la portée de l'arme d'une case. L'extension inflige des dégâts tranchants. Dure 1 min, casse après 8 coups **réussis**."/>
  </r>
  <r>
    <x v="24"/>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x v="5"/>
    <x v="1"/>
    <x v="2"/>
    <x v="1"/>
    <m/>
    <m/>
    <m/>
    <m/>
    <s v="TODO"/>
    <m/>
  </r>
  <r>
    <x v="5"/>
    <x v="1"/>
    <x v="2"/>
    <x v="1"/>
    <m/>
    <m/>
    <m/>
    <m/>
    <s v="TODO"/>
    <m/>
  </r>
  <r>
    <x v="5"/>
    <x v="1"/>
    <x v="2"/>
    <x v="1"/>
    <m/>
    <m/>
    <m/>
    <m/>
    <s v="TODO"/>
    <m/>
  </r>
  <r>
    <x v="25"/>
    <x v="1"/>
    <x v="3"/>
    <x v="2"/>
    <n v="4"/>
    <s v="action"/>
    <n v="0"/>
    <s v="Mouvement"/>
    <s v="TODO"/>
    <s v="&gt;Se téléporte à un point visible à 9 cases max."/>
  </r>
  <r>
    <x v="26"/>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x v="5"/>
    <x v="1"/>
    <x v="2"/>
    <x v="2"/>
    <m/>
    <m/>
    <m/>
    <m/>
    <s v="TODO"/>
    <m/>
  </r>
  <r>
    <x v="5"/>
    <x v="1"/>
    <x v="2"/>
    <x v="2"/>
    <m/>
    <m/>
    <m/>
    <m/>
    <s v="TODO"/>
    <m/>
  </r>
  <r>
    <x v="5"/>
    <x v="1"/>
    <x v="2"/>
    <x v="2"/>
    <m/>
    <m/>
    <m/>
    <m/>
    <s v="TODO"/>
    <m/>
  </r>
  <r>
    <x v="11"/>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x v="11"/>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x v="5"/>
    <x v="1"/>
    <x v="2"/>
    <x v="3"/>
    <m/>
    <m/>
    <m/>
    <m/>
    <s v="TODO"/>
    <m/>
  </r>
  <r>
    <x v="5"/>
    <x v="1"/>
    <x v="2"/>
    <x v="3"/>
    <m/>
    <m/>
    <m/>
    <m/>
    <s v="TODO"/>
    <m/>
  </r>
  <r>
    <x v="5"/>
    <x v="1"/>
    <x v="2"/>
    <x v="3"/>
    <m/>
    <m/>
    <m/>
    <m/>
    <s v="TODO"/>
    <m/>
  </r>
  <r>
    <x v="11"/>
    <x v="1"/>
    <x v="3"/>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x v="5"/>
    <x v="1"/>
    <x v="0"/>
    <x v="4"/>
    <m/>
    <m/>
    <m/>
    <m/>
    <s v="IDEE: Télékinesie"/>
    <m/>
  </r>
  <r>
    <x v="27"/>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x v="28"/>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x v="5"/>
    <x v="1"/>
    <x v="2"/>
    <x v="4"/>
    <m/>
    <m/>
    <m/>
    <m/>
    <s v="TODO"/>
    <m/>
  </r>
  <r>
    <x v="11"/>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x v="11"/>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x v="11"/>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x v="11"/>
    <x v="1"/>
    <x v="3"/>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x v="5"/>
    <x v="1"/>
    <x v="2"/>
    <x v="5"/>
    <m/>
    <m/>
    <m/>
    <m/>
    <s v="TODO"/>
    <m/>
  </r>
  <r>
    <x v="11"/>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x v="11"/>
    <x v="1"/>
    <x v="3"/>
    <x v="6"/>
    <n v="5"/>
    <s v="reaction"/>
    <n v="0"/>
    <s v="Support"/>
    <m/>
    <s v="&gt; Vous récupérez un point de fatigue persistante de votre cible."/>
  </r>
  <r>
    <x v="5"/>
    <x v="1"/>
    <x v="2"/>
    <x v="6"/>
    <m/>
    <m/>
    <m/>
    <m/>
    <s v="TODO"/>
    <m/>
  </r>
  <r>
    <x v="5"/>
    <x v="1"/>
    <x v="2"/>
    <x v="6"/>
    <m/>
    <m/>
    <m/>
    <m/>
    <s v="TODO"/>
    <m/>
  </r>
  <r>
    <x v="11"/>
    <x v="1"/>
    <x v="1"/>
    <x v="7"/>
    <n v="4"/>
    <s v="action"/>
    <n v="0"/>
    <s v="Utilitaire"/>
    <m/>
    <s v="&gt; Vous gagnez pendant 1 minute une vision dans le noir à 12 cases."/>
  </r>
  <r>
    <x v="29"/>
    <x v="1"/>
    <x v="1"/>
    <x v="7"/>
    <n v="5"/>
    <s v="action"/>
    <n v="1"/>
    <s v="Dégats"/>
    <m/>
    <s v="&gt; Crée une zone de poussière brulante de 4 cases de rayon émettant une lumière intense durant 1 minute. Finir son tour dans la poussière vous fait subir 1d8 dégâts de feu. "/>
  </r>
  <r>
    <x v="5"/>
    <x v="1"/>
    <x v="2"/>
    <x v="7"/>
    <m/>
    <m/>
    <m/>
    <m/>
    <s v="TODO"/>
    <m/>
  </r>
  <r>
    <x v="5"/>
    <x v="1"/>
    <x v="2"/>
    <x v="7"/>
    <m/>
    <m/>
    <m/>
    <m/>
    <s v="TODO"/>
    <m/>
  </r>
  <r>
    <x v="30"/>
    <x v="1"/>
    <x v="1"/>
    <x v="8"/>
    <n v="3"/>
    <s v="action"/>
    <n v="0"/>
    <s v="Support"/>
    <m/>
    <s v="&gt;En touchant la cible, guérit l'influence, le charme et la peur, mais inflige un malus de -1 aux jets de résistance de défense pour ces effets durant 3 tours."/>
  </r>
  <r>
    <x v="31"/>
    <x v="1"/>
    <x v="3"/>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x v="32"/>
    <x v="1"/>
    <x v="3"/>
    <x v="8"/>
    <n v="4"/>
    <s v="reaction"/>
    <n v="0"/>
    <s v="Debuff"/>
    <m/>
    <s v="&gt;Vous pouvez perturber les flux magiques d'un lanceur de sort que vous voyez à 9 cases pour lui imposer un malus de 3 à son lancer de sort en cours."/>
  </r>
  <r>
    <x v="5"/>
    <x v="1"/>
    <x v="2"/>
    <x v="8"/>
    <m/>
    <m/>
    <m/>
    <m/>
    <s v="TODO"/>
    <m/>
  </r>
  <r>
    <x v="5"/>
    <x v="2"/>
    <x v="2"/>
    <x v="0"/>
    <m/>
    <m/>
    <m/>
    <m/>
    <s v="TODO"/>
    <m/>
  </r>
  <r>
    <x v="5"/>
    <x v="2"/>
    <x v="2"/>
    <x v="0"/>
    <m/>
    <m/>
    <m/>
    <m/>
    <s v="TODO"/>
    <m/>
  </r>
  <r>
    <x v="33"/>
    <x v="2"/>
    <x v="1"/>
    <x v="0"/>
    <n v="6"/>
    <s v="action"/>
    <n v="0"/>
    <s v="Dégats"/>
    <m/>
    <s v="&gt;Fait apparaitre une tornade de braises ardente de 2 cases de rayon. Chaque tour, vous pouvez la faire bouger de 2 cases pour 1 point d'action. Toute personne commençant son tour dans la tornade subit 2d8 dégâts de feu."/>
  </r>
  <r>
    <x v="5"/>
    <x v="2"/>
    <x v="2"/>
    <x v="1"/>
    <m/>
    <m/>
    <m/>
    <m/>
    <s v="TODO"/>
    <m/>
  </r>
  <r>
    <x v="5"/>
    <x v="2"/>
    <x v="2"/>
    <x v="1"/>
    <m/>
    <m/>
    <m/>
    <m/>
    <s v="TODO"/>
    <m/>
  </r>
  <r>
    <x v="34"/>
    <x v="2"/>
    <x v="3"/>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x v="5"/>
    <x v="2"/>
    <x v="2"/>
    <x v="2"/>
    <m/>
    <m/>
    <m/>
    <m/>
    <s v="TODO"/>
    <m/>
  </r>
  <r>
    <x v="5"/>
    <x v="2"/>
    <x v="2"/>
    <x v="2"/>
    <m/>
    <m/>
    <m/>
    <m/>
    <s v="TODO"/>
    <m/>
  </r>
  <r>
    <x v="35"/>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x v="5"/>
    <x v="2"/>
    <x v="2"/>
    <x v="3"/>
    <m/>
    <m/>
    <m/>
    <m/>
    <s v="TODO"/>
    <m/>
  </r>
  <r>
    <x v="5"/>
    <x v="2"/>
    <x v="2"/>
    <x v="3"/>
    <m/>
    <m/>
    <m/>
    <m/>
    <s v="TODO"/>
    <m/>
  </r>
  <r>
    <x v="36"/>
    <x v="2"/>
    <x v="1"/>
    <x v="3"/>
    <n v="6"/>
    <s v="action"/>
    <n v="0"/>
    <s v="Tank"/>
    <m/>
    <s v="&gt;Vous vous entourez d'une imposante carapace de roche réactive qui absorbe les chocs. Vous gagnez une armure temporaire de 25PV (-5PV) pendant 2 tours. Subir un coup critique détruit l'armure mais annule l'effet critique."/>
  </r>
  <r>
    <x v="5"/>
    <x v="2"/>
    <x v="2"/>
    <x v="4"/>
    <m/>
    <m/>
    <m/>
    <m/>
    <s v="TODO"/>
    <m/>
  </r>
  <r>
    <x v="5"/>
    <x v="2"/>
    <x v="2"/>
    <x v="4"/>
    <m/>
    <m/>
    <m/>
    <m/>
    <s v="TODO"/>
    <m/>
  </r>
  <r>
    <x v="5"/>
    <x v="2"/>
    <x v="2"/>
    <x v="4"/>
    <m/>
    <m/>
    <m/>
    <m/>
    <s v="TODO"/>
    <m/>
  </r>
  <r>
    <x v="5"/>
    <x v="2"/>
    <x v="2"/>
    <x v="4"/>
    <m/>
    <m/>
    <m/>
    <m/>
    <s v="TODO"/>
    <m/>
  </r>
  <r>
    <x v="37"/>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x v="38"/>
    <x v="2"/>
    <x v="3"/>
    <x v="4"/>
    <n v="5"/>
    <s v="action"/>
    <n v="0"/>
    <s v="Debuff"/>
    <m/>
    <s v="&gt; Faites un jet d'attaque avec la [[1. Entrainement#La psyché|psyché]]. Vous imposez un jet de concentration à une cible que vous voyez. La difficulté est de 4d6+4."/>
  </r>
  <r>
    <x v="5"/>
    <x v="2"/>
    <x v="2"/>
    <x v="5"/>
    <m/>
    <m/>
    <m/>
    <m/>
    <s v="TODO"/>
    <m/>
  </r>
  <r>
    <x v="5"/>
    <x v="2"/>
    <x v="2"/>
    <x v="5"/>
    <m/>
    <m/>
    <m/>
    <m/>
    <s v="TODO"/>
    <m/>
  </r>
  <r>
    <x v="5"/>
    <x v="2"/>
    <x v="2"/>
    <x v="5"/>
    <m/>
    <m/>
    <m/>
    <m/>
    <s v="TODO"/>
    <m/>
  </r>
  <r>
    <x v="5"/>
    <x v="2"/>
    <x v="2"/>
    <x v="6"/>
    <m/>
    <m/>
    <m/>
    <m/>
    <s v="TODO"/>
    <m/>
  </r>
  <r>
    <x v="5"/>
    <x v="2"/>
    <x v="2"/>
    <x v="6"/>
    <m/>
    <m/>
    <m/>
    <m/>
    <s v="TODO"/>
    <m/>
  </r>
  <r>
    <x v="5"/>
    <x v="2"/>
    <x v="2"/>
    <x v="6"/>
    <m/>
    <m/>
    <m/>
    <m/>
    <s v="TODO"/>
    <m/>
  </r>
  <r>
    <x v="5"/>
    <x v="2"/>
    <x v="2"/>
    <x v="7"/>
    <m/>
    <m/>
    <m/>
    <m/>
    <s v="TODO"/>
    <m/>
  </r>
  <r>
    <x v="5"/>
    <x v="2"/>
    <x v="2"/>
    <x v="7"/>
    <m/>
    <m/>
    <m/>
    <m/>
    <s v="TODO"/>
    <m/>
  </r>
  <r>
    <x v="39"/>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x v="5"/>
    <x v="2"/>
    <x v="2"/>
    <x v="8"/>
    <m/>
    <m/>
    <m/>
    <m/>
    <s v="TODO"/>
    <m/>
  </r>
  <r>
    <x v="5"/>
    <x v="2"/>
    <x v="2"/>
    <x v="8"/>
    <m/>
    <m/>
    <m/>
    <m/>
    <s v="TODO"/>
    <m/>
  </r>
  <r>
    <x v="5"/>
    <x v="2"/>
    <x v="2"/>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111">
      <pivotArea type="all" dataOnly="0" outline="0" fieldPosition="0"/>
    </format>
    <format dxfId="110">
      <pivotArea outline="0" collapsedLevelsAreSubtotals="1" fieldPosition="0"/>
    </format>
    <format dxfId="109">
      <pivotArea type="origin" dataOnly="0" labelOnly="1" outline="0" fieldPosition="0"/>
    </format>
    <format dxfId="108">
      <pivotArea field="15" type="button" dataOnly="0" labelOnly="1" outline="0" axis="axisCol" fieldPosition="0"/>
    </format>
    <format dxfId="107">
      <pivotArea type="topRight" dataOnly="0" labelOnly="1" outline="0" fieldPosition="0"/>
    </format>
    <format dxfId="106">
      <pivotArea field="13" type="button" dataOnly="0" labelOnly="1" outline="0" axis="axisRow" fieldPosition="0"/>
    </format>
    <format dxfId="105">
      <pivotArea dataOnly="0" labelOnly="1" fieldPosition="0">
        <references count="1">
          <reference field="13" count="0"/>
        </references>
      </pivotArea>
    </format>
    <format dxfId="104">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119">
      <pivotArea type="all" dataOnly="0" outline="0" fieldPosition="0"/>
    </format>
    <format dxfId="118">
      <pivotArea outline="0" collapsedLevelsAreSubtotals="1" fieldPosition="0"/>
    </format>
    <format dxfId="117">
      <pivotArea type="origin" dataOnly="0" labelOnly="1" outline="0" fieldPosition="0"/>
    </format>
    <format dxfId="116">
      <pivotArea field="16" type="button" dataOnly="0" labelOnly="1" outline="0" axis="axisCol" fieldPosition="0"/>
    </format>
    <format dxfId="115">
      <pivotArea type="topRight" dataOnly="0" labelOnly="1" outline="0" fieldPosition="0"/>
    </format>
    <format dxfId="114">
      <pivotArea field="13" type="button" dataOnly="0" labelOnly="1" outline="0" axis="axisRow" fieldPosition="0"/>
    </format>
    <format dxfId="113">
      <pivotArea dataOnly="0" labelOnly="1" fieldPosition="0">
        <references count="1">
          <reference field="13" count="0"/>
        </references>
      </pivotArea>
    </format>
    <format dxfId="112">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2"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multipleFieldFilters="0" chartFormat="1">
  <location ref="V3:Z31" firstHeaderRow="1" firstDataRow="2" firstDataCol="1" rowPageCount="1" colPageCount="1"/>
  <pivotFields count="10">
    <pivotField axis="axisPage"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showAll="0">
      <items count="4">
        <item x="0"/>
        <item x="1"/>
        <item x="2"/>
        <item t="default"/>
      </items>
    </pivotField>
    <pivotField axis="axisCol" showAll="0">
      <items count="5">
        <item x="3"/>
        <item x="0"/>
        <item x="1"/>
        <item h="1" x="2"/>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0" hier="-1"/>
  </pageFields>
  <dataFields count="1">
    <dataField name="Nombre de Rang" fld="1" subtotal="count" baseField="1" baseItem="1"/>
  </dataFields>
  <formats count="17">
    <format dxfId="134">
      <pivotArea type="all" dataOnly="0" outline="0" fieldPosition="0"/>
    </format>
    <format dxfId="133">
      <pivotArea outline="0" collapsedLevelsAreSubtotals="1" fieldPosition="0"/>
    </format>
    <format dxfId="132">
      <pivotArea type="origin" dataOnly="0" labelOnly="1" outline="0" fieldPosition="0"/>
    </format>
    <format dxfId="131">
      <pivotArea type="topRight" dataOnly="0" labelOnly="1" outline="0" fieldPosition="0"/>
    </format>
    <format dxfId="130">
      <pivotArea dataOnly="0" labelOnly="1" fieldPosition="0">
        <references count="1">
          <reference field="1" count="0"/>
        </references>
      </pivotArea>
    </format>
    <format dxfId="129">
      <pivotArea dataOnly="0" labelOnly="1" fieldPosition="0">
        <references count="2">
          <reference field="1" count="1" selected="0">
            <x v="0"/>
          </reference>
          <reference field="3" count="0"/>
        </references>
      </pivotArea>
    </format>
    <format dxfId="128">
      <pivotArea dataOnly="0" labelOnly="1" fieldPosition="0">
        <references count="2">
          <reference field="1" count="1" selected="0">
            <x v="1"/>
          </reference>
          <reference field="3" count="0"/>
        </references>
      </pivotArea>
    </format>
    <format dxfId="127">
      <pivotArea dataOnly="0" labelOnly="1" fieldPosition="0">
        <references count="2">
          <reference field="1" count="1" selected="0">
            <x v="2"/>
          </reference>
          <reference field="3" count="6">
            <x v="1"/>
            <x v="2"/>
            <x v="3"/>
            <x v="4"/>
            <x v="5"/>
            <x v="8"/>
          </reference>
        </references>
      </pivotArea>
    </format>
    <format dxfId="126">
      <pivotArea type="origin" dataOnly="0" labelOnly="1" outline="0" fieldPosition="0"/>
    </format>
    <format dxfId="125">
      <pivotArea dataOnly="0" labelOnly="1" fieldPosition="0">
        <references count="1">
          <reference field="2" count="0"/>
        </references>
      </pivotArea>
    </format>
    <format dxfId="124">
      <pivotArea dataOnly="0" labelOnly="1" grandCol="1" outline="0" fieldPosition="0"/>
    </format>
    <format dxfId="123">
      <pivotArea dataOnly="0" labelOnly="1" fieldPosition="0">
        <references count="1">
          <reference field="1" count="0"/>
        </references>
      </pivotArea>
    </format>
    <format dxfId="122">
      <pivotArea dataOnly="0" labelOnly="1" fieldPosition="0">
        <references count="2">
          <reference field="1" count="1" selected="0">
            <x v="0"/>
          </reference>
          <reference field="3" count="0"/>
        </references>
      </pivotArea>
    </format>
    <format dxfId="121">
      <pivotArea dataOnly="0" labelOnly="1" fieldPosition="0">
        <references count="2">
          <reference field="1" count="1" selected="0">
            <x v="1"/>
          </reference>
          <reference field="3" count="0"/>
        </references>
      </pivotArea>
    </format>
    <format dxfId="120">
      <pivotArea dataOnly="0" labelOnly="1" fieldPosition="0">
        <references count="2">
          <reference field="1" count="1" selected="0">
            <x v="2"/>
          </reference>
          <reference field="3" count="6">
            <x v="1"/>
            <x v="2"/>
            <x v="3"/>
            <x v="4"/>
            <x v="5"/>
            <x v="8"/>
          </reference>
        </references>
      </pivotArea>
    </format>
    <format dxfId="1">
      <pivotArea dataOnly="0" labelOnly="1" fieldPosition="0">
        <references count="1">
          <reference field="2" count="0"/>
        </references>
      </pivotArea>
    </format>
    <format dxfId="0">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2"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0">
    <pivotField axis="axisPage" compact="0" outline="0"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compact="0" outline="0" showAll="0" defaultSubtotal="0">
      <items count="3">
        <item x="0"/>
        <item x="1"/>
        <item x="2"/>
      </items>
    </pivotField>
    <pivotField axis="axisCol" compact="0" outline="0" showAll="0" defaultSubtotal="0">
      <items count="4">
        <item x="3"/>
        <item x="0"/>
        <item x="1"/>
        <item h="1" x="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3">
    <i>
      <x/>
    </i>
    <i>
      <x v="1"/>
    </i>
    <i>
      <x v="2"/>
    </i>
  </rowItems>
  <colFields count="1">
    <field x="2"/>
  </colFields>
  <colItems count="3">
    <i>
      <x/>
    </i>
    <i>
      <x v="1"/>
    </i>
    <i>
      <x v="2"/>
    </i>
  </colItems>
  <pageFields count="1">
    <pageField fld="0" hier="-1"/>
  </pageFields>
  <dataFields count="1">
    <dataField name="Nombre" fld="1" subtotal="count" baseField="1" baseItem="0"/>
  </dataFields>
  <formats count="9">
    <format dxfId="36">
      <pivotArea type="all" dataOnly="0" outline="0" fieldPosition="0"/>
    </format>
    <format dxfId="37">
      <pivotArea outline="0" collapsedLevelsAreSubtotals="1" fieldPosition="0"/>
    </format>
    <format dxfId="38">
      <pivotArea type="origin" dataOnly="0" labelOnly="1" outline="0" fieldPosition="0"/>
    </format>
    <format dxfId="39">
      <pivotArea field="2" type="button" dataOnly="0" labelOnly="1" outline="0" axis="axisCol" fieldPosition="0"/>
    </format>
    <format dxfId="40">
      <pivotArea type="topRight" dataOnly="0" labelOnly="1" outline="0" fieldPosition="0"/>
    </format>
    <format dxfId="41">
      <pivotArea field="1" type="button" dataOnly="0" labelOnly="1" outline="0" axis="axisRow" fieldPosition="0"/>
    </format>
    <format dxfId="42">
      <pivotArea dataOnly="0" labelOnly="1" fieldPosition="0">
        <references count="1">
          <reference field="1" count="0"/>
        </references>
      </pivotArea>
    </format>
    <format dxfId="43">
      <pivotArea dataOnly="0" labelOnly="1" fieldPosition="0">
        <references count="1">
          <reference field="2" count="0"/>
        </references>
      </pivotArea>
    </format>
    <format dxfId="2">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103"/>
    <tableColumn id="2" xr3:uid="{A898C7BE-0FDD-402E-8922-35117279222B}" name="Physique" dataDxfId="102"/>
    <tableColumn id="9" xr3:uid="{4FA83F93-4573-46A4-A19C-C295E9738AAD}" name="Phy min" dataDxfId="101"/>
    <tableColumn id="10" xr3:uid="{07F11B45-75A0-4510-8871-7C335ECB6F0B}" name="Phy max" dataDxfId="100"/>
    <tableColumn id="3" xr3:uid="{ECF1AC7E-5D81-4093-B97F-5FBA02904983}" name="Mental" dataDxfId="99"/>
    <tableColumn id="11" xr3:uid="{06B7B755-4C10-4F66-8420-171C42244C9F}" name="Men min" dataDxfId="98"/>
    <tableColumn id="12" xr3:uid="{56B7A928-DE0B-4793-AB8D-3D4BBC8386A7}" name="Men max" dataDxfId="97"/>
    <tableColumn id="4" xr3:uid="{EF26AB02-1B3F-4F8C-8E02-B3283BCEA532}" name="Charactère" dataDxfId="96"/>
    <tableColumn id="13" xr3:uid="{2C1AE653-EA96-4993-9C14-572C1613BF63}" name="Cha min" dataDxfId="95"/>
    <tableColumn id="14" xr3:uid="{8B692861-3522-43B8-B94A-1BE0E42BF8E6}" name="Cha max" dataDxfId="94"/>
    <tableColumn id="15" xr3:uid="{89823BD5-E43B-4180-864D-11077269E43E}" name="Min stats" dataDxfId="93">
      <calculatedColumnFormula>Aspects[[#This Row],[Phy min]]+Aspects[[#This Row],[Men min]]+Aspects[[#This Row],[Cha min]]</calculatedColumnFormula>
    </tableColumn>
    <tableColumn id="18" xr3:uid="{B62942C4-D64A-480D-A6F6-64144A046503}" name="Max stats" dataDxfId="92">
      <calculatedColumnFormula>Aspects[[#This Row],[Phy max]]+Aspects[[#This Row],[Men max]]+Aspects[[#This Row],[Cha max]]</calculatedColumnFormula>
    </tableColumn>
    <tableColumn id="19" xr3:uid="{F9A74C34-ACD5-4533-A2C1-D1E128D13E9B}" name="Range stats" dataDxfId="91">
      <calculatedColumnFormula>MAX(Aspects[[#This Row],[Max stats]]-Aspects[[#This Row],[Min stats]],0)</calculatedColumnFormula>
    </tableColumn>
    <tableColumn id="16" xr3:uid="{643E4DFB-48C1-4622-906D-01CBC394F5EC}" name="Difficulté" dataDxfId="90">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89"/>
    <tableColumn id="5" xr3:uid="{E635B0CD-5AA8-4957-9B73-A5F50895628E}" name="Alignement" dataDxfId="88"/>
    <tableColumn id="6" xr3:uid="{D99196F6-6064-42E9-9F14-08286C5F2CBF}" name="Bonté" dataDxfId="87">
      <calculatedColumnFormula>IFERROR(VLOOKUP(Aspects[[#This Row],[Alignement]],Alignement[],2,FALSE),"")</calculatedColumnFormula>
    </tableColumn>
    <tableColumn id="7" xr3:uid="{A6CC1D48-401A-4CA9-83BC-5484361F3C75}" name="Loyauté" dataDxfId="86">
      <calculatedColumnFormula>IFERROR(VLOOKUP(Aspects[[#This Row],[Alignement]],Alignement[],3,FALSE),"")</calculatedColumnFormula>
    </tableColumn>
    <tableColumn id="8" xr3:uid="{A8B45E07-B4D8-4E13-9202-FDC79F47976E}" name="Magie" dataDxfId="85">
      <calculatedColumnFormula>IF(Aspects[[#This Row],[Men min]]&lt;8,0,1)</calculatedColumnFormula>
    </tableColumn>
    <tableColumn id="22" xr3:uid="{4632161D-13FF-47A8-90DF-3FE97EE6945D}" name="Min" dataDxfId="84">
      <calculatedColumnFormula>IF(OR(AND(Aspects[[#This Row],[Min stats]]&lt;=35,Aspects[[#This Row],[Loyauté]]&lt;&gt;"Loyal"),AND(Aspects[[#This Row],[Min stats]]&lt;=25,Aspects[[#This Row],[Loyauté]]="Loyal")),1,0)</calculatedColumnFormula>
    </tableColumn>
    <tableColumn id="23" xr3:uid="{4D712596-335A-4F29-BEF3-2221C8A7A116}" name="Max" dataDxfId="83">
      <calculatedColumnFormula>IF(Aspects[[#This Row],[Max stats]]&gt;=43,1,0)</calculatedColumnFormula>
    </tableColumn>
    <tableColumn id="21" xr3:uid="{93200CD2-1E11-4826-BAC0-0638EE02B6DE}" name="Range" dataDxfId="82">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8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117" totalsRowShown="0">
  <autoFilter ref="A1:J117" xr:uid="{238FAE0E-3C8A-48F7-A7E1-FC2E477A7D3C}"/>
  <sortState xmlns:xlrd2="http://schemas.microsoft.com/office/spreadsheetml/2017/richdata2" ref="A2:J117">
    <sortCondition ref="B2:B117"/>
    <sortCondition ref="D2:D117" customList="Feu,Glace,Foudre,Terre,Arcane,Air,Nature,Lumière,Psy"/>
  </sortState>
  <tableColumns count="10">
    <tableColumn id="1" xr3:uid="{A2AB743F-9073-4A57-9EDA-5E0E415BD54F}" name="Sort"/>
    <tableColumn id="2" xr3:uid="{BA70F8CE-2D33-4A86-A98E-EBA3598A81C2}" name="Rang" dataDxfId="80"/>
    <tableColumn id="3" xr3:uid="{3579E514-6C5C-4F90-B910-48D47EA58876}" name="Type"/>
    <tableColumn id="4" xr3:uid="{AA9D852E-6073-4283-B04F-301D3A15EB76}" name="Element"/>
    <tableColumn id="5" xr3:uid="{B3C7CCA8-728B-479A-BA99-7E199D13407C}" name="Coût" dataDxfId="79"/>
    <tableColumn id="6" xr3:uid="{D7AF6421-4267-4A3B-AAF6-4E44AA0942F5}" name="Incantation" dataDxfId="78"/>
    <tableColumn id="8" xr3:uid="{4C25CF09-2441-41F5-9404-D55F9B6896D2}" name="Concentration" dataDxfId="77"/>
    <tableColumn id="9" xr3:uid="{A4EA893E-3AEE-43AB-818E-E2A8638CC5E0}" name="Categorie" dataDxfId="76"/>
    <tableColumn id="7" xr3:uid="{B712D949-FEF4-4A69-A7FE-B58DE93D47BB}" name="Commentaire" dataDxfId="75"/>
    <tableColumn id="10" xr3:uid="{C6861AF9-B2E3-461A-B83C-4A6BA31725E2}" name="Description" dataDxfId="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1:AB42"/>
  <sheetViews>
    <sheetView showGridLines="0" workbookViewId="0">
      <selection activeCell="AD8" sqref="AD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8.28515625" bestFit="1" customWidth="1"/>
    <col min="18" max="20" width="11.42578125" customWidth="1"/>
    <col min="21" max="21" width="2.85546875" customWidth="1"/>
    <col min="22" max="26" width="11.42578125"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1" spans="2:28" x14ac:dyDescent="0.25">
      <c r="V1" s="56" t="s">
        <v>85</v>
      </c>
      <c r="W1" s="45" t="s">
        <v>218</v>
      </c>
    </row>
    <row r="2" spans="2:28"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208</v>
      </c>
      <c r="R3" s="31">
        <f>COUNTIF(Sorts[Rang],"1")</f>
        <v>47</v>
      </c>
      <c r="S3" s="36">
        <f>R3/SUM(R3:R5)</f>
        <v>0.40517241379310343</v>
      </c>
      <c r="V3" s="42" t="s">
        <v>213</v>
      </c>
      <c r="W3" s="23"/>
      <c r="X3" s="43"/>
      <c r="Y3" s="44"/>
      <c r="Z3" s="45"/>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209</v>
      </c>
      <c r="R4" s="30">
        <f>COUNTIF(Sorts[Rang],"2")</f>
        <v>42</v>
      </c>
      <c r="S4" s="37">
        <f>R4/SUM(R3:R5)</f>
        <v>0.36206896551724138</v>
      </c>
      <c r="V4" s="25"/>
      <c r="W4" s="48" t="s">
        <v>129</v>
      </c>
      <c r="X4" s="68" t="s">
        <v>113</v>
      </c>
      <c r="Y4" s="49" t="s">
        <v>120</v>
      </c>
      <c r="Z4" s="72" t="s">
        <v>212</v>
      </c>
      <c r="AB4" s="25"/>
    </row>
    <row r="5" spans="2:28" ht="15.75" thickBot="1" x14ac:dyDescent="0.3">
      <c r="B5" s="25"/>
      <c r="C5" s="4" t="s">
        <v>14</v>
      </c>
      <c r="D5" s="32">
        <f>COUNTIF(Aspects[Bonté],"Mauvais")</f>
        <v>15</v>
      </c>
      <c r="E5" s="38">
        <f>D5/SUM($D$3:$D$5)</f>
        <v>0.41666666666666669</v>
      </c>
      <c r="G5" s="7" t="s">
        <v>41</v>
      </c>
      <c r="H5">
        <v>1</v>
      </c>
      <c r="I5">
        <v>1</v>
      </c>
      <c r="J5">
        <v>2</v>
      </c>
      <c r="N5" s="26"/>
      <c r="P5" s="25"/>
      <c r="Q5" s="4" t="s">
        <v>210</v>
      </c>
      <c r="R5" s="32">
        <f>COUNTIF(Sorts[Rang],"3")</f>
        <v>27</v>
      </c>
      <c r="S5" s="38">
        <f>R5/SUM(R3:R5)</f>
        <v>0.23275862068965517</v>
      </c>
      <c r="V5" s="66">
        <v>1</v>
      </c>
      <c r="W5" s="61">
        <v>5</v>
      </c>
      <c r="X5" s="62">
        <v>9</v>
      </c>
      <c r="Y5" s="62">
        <v>12</v>
      </c>
      <c r="Z5" s="63">
        <v>26</v>
      </c>
      <c r="AB5" s="25"/>
    </row>
    <row r="6" spans="2:28" ht="15.75" thickBot="1" x14ac:dyDescent="0.3">
      <c r="B6" s="25"/>
      <c r="G6" s="7" t="s">
        <v>38</v>
      </c>
      <c r="H6">
        <v>1</v>
      </c>
      <c r="I6">
        <v>1</v>
      </c>
      <c r="J6">
        <v>3</v>
      </c>
      <c r="L6" t="s">
        <v>82</v>
      </c>
      <c r="M6" s="17">
        <v>0.2</v>
      </c>
      <c r="N6" s="26"/>
      <c r="P6" s="25"/>
      <c r="V6" s="67" t="s">
        <v>135</v>
      </c>
      <c r="W6" s="64"/>
      <c r="X6" s="57">
        <v>1</v>
      </c>
      <c r="Y6" s="57">
        <v>2</v>
      </c>
      <c r="Z6" s="58">
        <v>3</v>
      </c>
      <c r="AB6" s="25"/>
    </row>
    <row r="7" spans="2:28" ht="15.75" thickBot="1" x14ac:dyDescent="0.3">
      <c r="B7" s="25"/>
      <c r="G7" s="7" t="s">
        <v>42</v>
      </c>
      <c r="H7">
        <v>1</v>
      </c>
      <c r="I7">
        <v>1</v>
      </c>
      <c r="J7">
        <v>3</v>
      </c>
      <c r="N7" s="26"/>
      <c r="P7" s="25"/>
      <c r="Q7" s="5" t="s">
        <v>211</v>
      </c>
      <c r="R7" s="31">
        <f>COUNTIF(Sorts[Type],"Precision")</f>
        <v>20</v>
      </c>
      <c r="S7" s="36">
        <f>R7/SUM(R7:R9)</f>
        <v>0.28985507246376813</v>
      </c>
      <c r="V7" s="53" t="s">
        <v>134</v>
      </c>
      <c r="W7" s="64"/>
      <c r="X7" s="57"/>
      <c r="Y7" s="57">
        <v>2</v>
      </c>
      <c r="Z7" s="58">
        <v>2</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30</v>
      </c>
      <c r="S8" s="37">
        <f>R8/SUM(R7:R9)</f>
        <v>0.43478260869565216</v>
      </c>
      <c r="V8" s="53" t="s">
        <v>114</v>
      </c>
      <c r="W8" s="64"/>
      <c r="X8" s="57">
        <v>2</v>
      </c>
      <c r="Y8" s="57">
        <v>3</v>
      </c>
      <c r="Z8" s="58">
        <v>5</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19</v>
      </c>
      <c r="S9" s="38">
        <f>R9/SUM(R7:R9)</f>
        <v>0.27536231884057971</v>
      </c>
      <c r="V9" s="53" t="s">
        <v>132</v>
      </c>
      <c r="W9" s="64"/>
      <c r="X9" s="57">
        <v>2</v>
      </c>
      <c r="Y9" s="57">
        <v>1</v>
      </c>
      <c r="Z9" s="58">
        <v>3</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64">
        <v>1</v>
      </c>
      <c r="X10" s="57">
        <v>1</v>
      </c>
      <c r="Y10" s="57"/>
      <c r="Z10" s="58">
        <v>2</v>
      </c>
      <c r="AB10" s="25"/>
    </row>
    <row r="11" spans="2:28" x14ac:dyDescent="0.25">
      <c r="B11" s="25"/>
      <c r="G11" s="7" t="s">
        <v>39</v>
      </c>
      <c r="I11">
        <v>3</v>
      </c>
      <c r="J11">
        <v>2</v>
      </c>
      <c r="N11" s="26"/>
      <c r="P11" s="25"/>
      <c r="Q11" s="5" t="s">
        <v>114</v>
      </c>
      <c r="R11" s="33">
        <f>COUNTIF(Sorts[Element],"Feu")</f>
        <v>14</v>
      </c>
      <c r="S11" s="39">
        <f>R11/SUM(R11:R19)</f>
        <v>0.1206896551724138</v>
      </c>
      <c r="V11" s="53" t="s">
        <v>136</v>
      </c>
      <c r="W11" s="64">
        <v>1</v>
      </c>
      <c r="X11" s="57"/>
      <c r="Y11" s="57">
        <v>2</v>
      </c>
      <c r="Z11" s="58">
        <v>3</v>
      </c>
      <c r="AB11" s="25"/>
    </row>
    <row r="12" spans="2:28" ht="15.75" thickBot="1" x14ac:dyDescent="0.3">
      <c r="B12" s="25"/>
      <c r="N12" s="26"/>
      <c r="P12" s="25"/>
      <c r="Q12" s="3" t="s">
        <v>131</v>
      </c>
      <c r="R12" s="34">
        <f>COUNTIF(Sorts[Element],"Glace")</f>
        <v>14</v>
      </c>
      <c r="S12" s="40">
        <f>R12/SUM(R11:R19)</f>
        <v>0.1206896551724138</v>
      </c>
      <c r="V12" s="53" t="s">
        <v>137</v>
      </c>
      <c r="W12" s="64">
        <v>1</v>
      </c>
      <c r="X12" s="57">
        <v>1</v>
      </c>
      <c r="Y12" s="57">
        <v>1</v>
      </c>
      <c r="Z12" s="58">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0.1206896551724138</v>
      </c>
      <c r="V13" s="53" t="s">
        <v>138</v>
      </c>
      <c r="W13" s="64">
        <v>1</v>
      </c>
      <c r="X13" s="57"/>
      <c r="Y13" s="57"/>
      <c r="Z13" s="58">
        <v>1</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0.1206896551724138</v>
      </c>
      <c r="V14" s="54" t="s">
        <v>133</v>
      </c>
      <c r="W14" s="64">
        <v>1</v>
      </c>
      <c r="X14" s="57">
        <v>2</v>
      </c>
      <c r="Y14" s="57">
        <v>1</v>
      </c>
      <c r="Z14" s="58">
        <v>4</v>
      </c>
      <c r="AB14" s="25"/>
    </row>
    <row r="15" spans="2:28"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14</v>
      </c>
      <c r="S15" s="40">
        <f>R15/SUM(R11:R19)</f>
        <v>0.1206896551724138</v>
      </c>
      <c r="V15" s="66">
        <v>2</v>
      </c>
      <c r="W15" s="64">
        <v>6</v>
      </c>
      <c r="X15" s="57">
        <v>6</v>
      </c>
      <c r="Y15" s="57">
        <v>9</v>
      </c>
      <c r="Z15" s="58">
        <v>21</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0.1206896551724138</v>
      </c>
      <c r="V16" s="67" t="s">
        <v>135</v>
      </c>
      <c r="W16" s="64">
        <v>1</v>
      </c>
      <c r="X16" s="57">
        <v>2</v>
      </c>
      <c r="Y16" s="57">
        <v>1</v>
      </c>
      <c r="Z16" s="58">
        <v>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9.4827586206896547E-2</v>
      </c>
      <c r="V17" s="53" t="s">
        <v>134</v>
      </c>
      <c r="W17" s="64">
        <v>1</v>
      </c>
      <c r="X17" s="57"/>
      <c r="Y17" s="57">
        <v>2</v>
      </c>
      <c r="Z17" s="58">
        <v>3</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9.4827586206896547E-2</v>
      </c>
      <c r="V18" s="53" t="s">
        <v>114</v>
      </c>
      <c r="W18" s="64"/>
      <c r="X18" s="57">
        <v>1</v>
      </c>
      <c r="Y18" s="57"/>
      <c r="Z18" s="58">
        <v>1</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8.6206896551724144E-2</v>
      </c>
      <c r="V19" s="53" t="s">
        <v>132</v>
      </c>
      <c r="W19" s="64">
        <v>1</v>
      </c>
      <c r="X19" s="57">
        <v>1</v>
      </c>
      <c r="Y19" s="57"/>
      <c r="Z19" s="58">
        <v>2</v>
      </c>
      <c r="AB19" s="25"/>
    </row>
    <row r="20" spans="2:28" x14ac:dyDescent="0.25">
      <c r="B20" s="25"/>
      <c r="G20" s="7" t="s">
        <v>43</v>
      </c>
      <c r="H20">
        <v>1</v>
      </c>
      <c r="I20">
        <v>1</v>
      </c>
      <c r="J20">
        <v>4</v>
      </c>
      <c r="N20" s="26"/>
      <c r="P20" s="25"/>
      <c r="V20" s="53" t="s">
        <v>131</v>
      </c>
      <c r="W20" s="64"/>
      <c r="X20" s="57">
        <v>1</v>
      </c>
      <c r="Y20" s="57">
        <v>1</v>
      </c>
      <c r="Z20" s="58">
        <v>2</v>
      </c>
      <c r="AB20" s="25"/>
    </row>
    <row r="21" spans="2:28" x14ac:dyDescent="0.25">
      <c r="B21" s="25"/>
      <c r="G21" s="7" t="s">
        <v>39</v>
      </c>
      <c r="H21">
        <v>3</v>
      </c>
      <c r="I21">
        <v>1</v>
      </c>
      <c r="J21">
        <v>1</v>
      </c>
      <c r="N21" s="26"/>
      <c r="P21" s="25"/>
      <c r="Q21" s="56" t="s">
        <v>85</v>
      </c>
      <c r="R21" s="45" t="s">
        <v>218</v>
      </c>
      <c r="V21" s="53" t="s">
        <v>136</v>
      </c>
      <c r="W21" s="64"/>
      <c r="X21" s="57"/>
      <c r="Y21" s="57">
        <v>2</v>
      </c>
      <c r="Z21" s="58">
        <v>2</v>
      </c>
      <c r="AB21" s="25"/>
    </row>
    <row r="22" spans="2:28" x14ac:dyDescent="0.25">
      <c r="B22" s="27"/>
      <c r="C22" s="28"/>
      <c r="D22" s="28"/>
      <c r="E22" s="28"/>
      <c r="F22" s="28"/>
      <c r="G22" s="28"/>
      <c r="H22" s="28"/>
      <c r="I22" s="28"/>
      <c r="J22" s="28"/>
      <c r="K22" s="28"/>
      <c r="L22" s="28"/>
      <c r="M22" s="28"/>
      <c r="N22" s="29"/>
      <c r="P22" s="25"/>
      <c r="V22" s="53" t="s">
        <v>137</v>
      </c>
      <c r="W22" s="64">
        <v>1</v>
      </c>
      <c r="X22" s="57"/>
      <c r="Y22" s="57">
        <v>1</v>
      </c>
      <c r="Z22" s="58">
        <v>2</v>
      </c>
      <c r="AB22" s="25"/>
    </row>
    <row r="23" spans="2:28" x14ac:dyDescent="0.25">
      <c r="P23" s="25"/>
      <c r="Q23" s="47" t="s">
        <v>69</v>
      </c>
      <c r="R23" s="46"/>
      <c r="S23" s="48"/>
      <c r="T23" s="49"/>
      <c r="V23" s="53" t="s">
        <v>138</v>
      </c>
      <c r="W23" s="64">
        <v>2</v>
      </c>
      <c r="X23" s="57"/>
      <c r="Y23" s="57">
        <v>1</v>
      </c>
      <c r="Z23" s="58">
        <v>3</v>
      </c>
      <c r="AB23" s="25"/>
    </row>
    <row r="24" spans="2:28" x14ac:dyDescent="0.25">
      <c r="P24" s="25"/>
      <c r="Q24" s="34"/>
      <c r="R24" s="69" t="s">
        <v>129</v>
      </c>
      <c r="S24" s="70" t="s">
        <v>113</v>
      </c>
      <c r="T24" s="71" t="s">
        <v>120</v>
      </c>
      <c r="V24" s="54" t="s">
        <v>133</v>
      </c>
      <c r="W24" s="64"/>
      <c r="X24" s="57">
        <v>1</v>
      </c>
      <c r="Y24" s="57">
        <v>1</v>
      </c>
      <c r="Z24" s="58">
        <v>2</v>
      </c>
      <c r="AB24" s="25"/>
    </row>
    <row r="25" spans="2:28" x14ac:dyDescent="0.25">
      <c r="P25" s="25"/>
      <c r="Q25" s="50">
        <v>1</v>
      </c>
      <c r="R25" s="61">
        <v>5</v>
      </c>
      <c r="S25" s="62">
        <v>9</v>
      </c>
      <c r="T25" s="63">
        <v>12</v>
      </c>
      <c r="V25" s="66">
        <v>3</v>
      </c>
      <c r="W25" s="64">
        <v>2</v>
      </c>
      <c r="X25" s="57">
        <v>1</v>
      </c>
      <c r="Y25" s="57">
        <v>4</v>
      </c>
      <c r="Z25" s="58">
        <v>7</v>
      </c>
      <c r="AB25" s="25"/>
    </row>
    <row r="26" spans="2:28" x14ac:dyDescent="0.25">
      <c r="P26" s="25"/>
      <c r="Q26" s="51">
        <v>2</v>
      </c>
      <c r="R26" s="64">
        <v>6</v>
      </c>
      <c r="S26" s="57">
        <v>6</v>
      </c>
      <c r="T26" s="58">
        <v>9</v>
      </c>
      <c r="V26" s="67" t="s">
        <v>134</v>
      </c>
      <c r="W26" s="64">
        <v>1</v>
      </c>
      <c r="X26" s="57"/>
      <c r="Y26" s="57">
        <v>1</v>
      </c>
      <c r="Z26" s="58">
        <v>2</v>
      </c>
      <c r="AB26" s="25"/>
    </row>
    <row r="27" spans="2:28" x14ac:dyDescent="0.25">
      <c r="P27" s="25"/>
      <c r="Q27" s="52">
        <v>3</v>
      </c>
      <c r="R27" s="65">
        <v>2</v>
      </c>
      <c r="S27" s="59">
        <v>1</v>
      </c>
      <c r="T27" s="60">
        <v>4</v>
      </c>
      <c r="V27" s="53" t="s">
        <v>114</v>
      </c>
      <c r="W27" s="64"/>
      <c r="X27" s="57"/>
      <c r="Y27" s="57">
        <v>1</v>
      </c>
      <c r="Z27" s="58">
        <v>1</v>
      </c>
      <c r="AB27" s="25"/>
    </row>
    <row r="28" spans="2:28" x14ac:dyDescent="0.25">
      <c r="P28" s="25"/>
      <c r="V28" s="53" t="s">
        <v>132</v>
      </c>
      <c r="W28" s="64"/>
      <c r="X28" s="57">
        <v>1</v>
      </c>
      <c r="Y28" s="57"/>
      <c r="Z28" s="58">
        <v>1</v>
      </c>
      <c r="AB28" s="25"/>
    </row>
    <row r="29" spans="2:28" x14ac:dyDescent="0.25">
      <c r="P29" s="25"/>
      <c r="V29" s="53" t="s">
        <v>131</v>
      </c>
      <c r="W29" s="64">
        <v>1</v>
      </c>
      <c r="X29" s="57"/>
      <c r="Y29" s="57"/>
      <c r="Z29" s="58">
        <v>1</v>
      </c>
      <c r="AB29" s="25"/>
    </row>
    <row r="30" spans="2:28" x14ac:dyDescent="0.25">
      <c r="P30" s="25"/>
      <c r="V30" s="53" t="s">
        <v>136</v>
      </c>
      <c r="W30" s="64"/>
      <c r="X30" s="57"/>
      <c r="Y30" s="57">
        <v>1</v>
      </c>
      <c r="Z30" s="58">
        <v>1</v>
      </c>
      <c r="AB30" s="25"/>
    </row>
    <row r="31" spans="2:28" x14ac:dyDescent="0.25">
      <c r="P31" s="25"/>
      <c r="V31" s="54" t="s">
        <v>133</v>
      </c>
      <c r="W31" s="65"/>
      <c r="X31" s="59"/>
      <c r="Y31" s="59">
        <v>1</v>
      </c>
      <c r="Z31" s="60">
        <v>1</v>
      </c>
      <c r="AB31" s="25"/>
    </row>
    <row r="32" spans="2:28" x14ac:dyDescent="0.25">
      <c r="P32" s="25"/>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117"/>
  <sheetViews>
    <sheetView tabSelected="1" topLeftCell="A10" workbookViewId="0">
      <selection activeCell="C35" sqref="C35"/>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55">
        <v>1</v>
      </c>
      <c r="C2" t="s">
        <v>113</v>
      </c>
      <c r="D2" t="s">
        <v>114</v>
      </c>
      <c r="E2" s="12">
        <v>3</v>
      </c>
      <c r="F2" s="12" t="s">
        <v>115</v>
      </c>
      <c r="G2" s="8">
        <v>0</v>
      </c>
      <c r="H2" s="8" t="s">
        <v>149</v>
      </c>
      <c r="J2" s="20" t="s">
        <v>89</v>
      </c>
    </row>
    <row r="3" spans="1:10" x14ac:dyDescent="0.25">
      <c r="A3" t="s">
        <v>119</v>
      </c>
      <c r="B3" s="55">
        <v>1</v>
      </c>
      <c r="C3" t="s">
        <v>120</v>
      </c>
      <c r="D3" t="s">
        <v>114</v>
      </c>
      <c r="E3" s="12">
        <v>2</v>
      </c>
      <c r="F3" s="12" t="s">
        <v>115</v>
      </c>
      <c r="G3" s="8">
        <v>0</v>
      </c>
      <c r="H3" s="8" t="s">
        <v>152</v>
      </c>
      <c r="J3" s="20" t="s">
        <v>90</v>
      </c>
    </row>
    <row r="4" spans="1:10" x14ac:dyDescent="0.25">
      <c r="A4" t="s">
        <v>121</v>
      </c>
      <c r="B4" s="55">
        <v>1</v>
      </c>
      <c r="C4" t="s">
        <v>113</v>
      </c>
      <c r="D4" t="s">
        <v>114</v>
      </c>
      <c r="E4" s="12">
        <v>6</v>
      </c>
      <c r="F4" s="12" t="s">
        <v>115</v>
      </c>
      <c r="G4" s="8">
        <v>0</v>
      </c>
      <c r="H4" s="8" t="s">
        <v>149</v>
      </c>
      <c r="J4" s="20" t="s">
        <v>91</v>
      </c>
    </row>
    <row r="5" spans="1:10" x14ac:dyDescent="0.25">
      <c r="A5" t="s">
        <v>122</v>
      </c>
      <c r="B5" s="55">
        <v>1</v>
      </c>
      <c r="C5" t="s">
        <v>120</v>
      </c>
      <c r="D5" t="s">
        <v>114</v>
      </c>
      <c r="E5" s="12">
        <v>6</v>
      </c>
      <c r="F5" s="12" t="s">
        <v>115</v>
      </c>
      <c r="G5" s="8">
        <v>1</v>
      </c>
      <c r="H5" s="8" t="s">
        <v>149</v>
      </c>
      <c r="J5" s="20" t="s">
        <v>92</v>
      </c>
    </row>
    <row r="6" spans="1:10" x14ac:dyDescent="0.25">
      <c r="A6" t="s">
        <v>124</v>
      </c>
      <c r="B6" s="55">
        <v>1</v>
      </c>
      <c r="C6" t="s">
        <v>120</v>
      </c>
      <c r="D6" t="s">
        <v>114</v>
      </c>
      <c r="E6" s="12">
        <v>3</v>
      </c>
      <c r="F6" s="12" t="s">
        <v>125</v>
      </c>
      <c r="G6" s="8">
        <v>0</v>
      </c>
      <c r="H6" s="8" t="s">
        <v>151</v>
      </c>
      <c r="J6" s="20" t="s">
        <v>93</v>
      </c>
    </row>
    <row r="7" spans="1:10" x14ac:dyDescent="0.25">
      <c r="A7" s="19"/>
      <c r="B7" s="55">
        <v>1</v>
      </c>
      <c r="C7" t="s">
        <v>129</v>
      </c>
      <c r="D7" t="s">
        <v>114</v>
      </c>
      <c r="E7" s="12"/>
      <c r="F7" s="12"/>
      <c r="G7" s="8"/>
      <c r="H7" s="8"/>
      <c r="I7" t="s">
        <v>128</v>
      </c>
      <c r="J7" s="20"/>
    </row>
    <row r="8" spans="1:10" x14ac:dyDescent="0.25">
      <c r="A8" t="s">
        <v>126</v>
      </c>
      <c r="B8" s="55">
        <v>1</v>
      </c>
      <c r="C8" t="s">
        <v>129</v>
      </c>
      <c r="D8" t="s">
        <v>131</v>
      </c>
      <c r="E8" s="12">
        <v>3</v>
      </c>
      <c r="F8" s="12" t="s">
        <v>130</v>
      </c>
      <c r="G8" s="8">
        <v>0</v>
      </c>
      <c r="H8" s="8" t="s">
        <v>153</v>
      </c>
      <c r="J8" s="20" t="s">
        <v>94</v>
      </c>
    </row>
    <row r="9" spans="1:10" x14ac:dyDescent="0.25">
      <c r="A9" t="s">
        <v>127</v>
      </c>
      <c r="B9" s="55">
        <v>1</v>
      </c>
      <c r="C9" t="s">
        <v>113</v>
      </c>
      <c r="D9" t="s">
        <v>131</v>
      </c>
      <c r="E9" s="12">
        <v>3</v>
      </c>
      <c r="F9" s="12" t="s">
        <v>115</v>
      </c>
      <c r="G9" s="8">
        <v>0</v>
      </c>
      <c r="H9" s="8" t="s">
        <v>149</v>
      </c>
      <c r="J9" s="20" t="s">
        <v>95</v>
      </c>
    </row>
    <row r="10" spans="1:10" x14ac:dyDescent="0.25">
      <c r="A10" s="19"/>
      <c r="B10" s="55">
        <v>1</v>
      </c>
      <c r="C10" t="s">
        <v>120</v>
      </c>
      <c r="D10" t="s">
        <v>131</v>
      </c>
      <c r="E10" s="12"/>
      <c r="F10" s="12"/>
      <c r="G10" s="8"/>
      <c r="H10" s="8"/>
      <c r="I10" t="s">
        <v>128</v>
      </c>
      <c r="J10" s="20"/>
    </row>
    <row r="11" spans="1:10" x14ac:dyDescent="0.25">
      <c r="A11" s="19"/>
      <c r="B11" s="55">
        <v>1</v>
      </c>
      <c r="C11" t="s">
        <v>120</v>
      </c>
      <c r="D11" t="s">
        <v>131</v>
      </c>
      <c r="E11" s="12"/>
      <c r="F11" s="12"/>
      <c r="G11" s="8"/>
      <c r="H11" s="8"/>
      <c r="I11" t="s">
        <v>128</v>
      </c>
      <c r="J11" s="20"/>
    </row>
    <row r="12" spans="1:10" x14ac:dyDescent="0.25">
      <c r="A12" s="19"/>
      <c r="B12" s="55">
        <v>1</v>
      </c>
      <c r="C12" t="s">
        <v>129</v>
      </c>
      <c r="D12" t="s">
        <v>131</v>
      </c>
      <c r="E12" s="12"/>
      <c r="F12" s="12"/>
      <c r="G12" s="8"/>
      <c r="H12" s="8"/>
      <c r="I12" t="s">
        <v>128</v>
      </c>
      <c r="J12" s="20"/>
    </row>
    <row r="13" spans="1:10" x14ac:dyDescent="0.25">
      <c r="A13" s="19"/>
      <c r="B13" s="55">
        <v>1</v>
      </c>
      <c r="C13" t="s">
        <v>113</v>
      </c>
      <c r="D13" t="s">
        <v>131</v>
      </c>
      <c r="E13" s="12"/>
      <c r="F13" s="12"/>
      <c r="G13" s="8"/>
      <c r="H13" s="8"/>
      <c r="I13" t="s">
        <v>128</v>
      </c>
      <c r="J13" s="20"/>
    </row>
    <row r="14" spans="1:10" x14ac:dyDescent="0.25">
      <c r="A14" t="s">
        <v>139</v>
      </c>
      <c r="B14" s="55">
        <v>1</v>
      </c>
      <c r="C14" t="s">
        <v>113</v>
      </c>
      <c r="D14" t="s">
        <v>132</v>
      </c>
      <c r="E14" s="12">
        <v>3</v>
      </c>
      <c r="F14" s="12" t="s">
        <v>115</v>
      </c>
      <c r="G14" s="8">
        <v>0</v>
      </c>
      <c r="H14" s="8" t="s">
        <v>149</v>
      </c>
      <c r="J14" s="20" t="s">
        <v>96</v>
      </c>
    </row>
    <row r="15" spans="1:10" x14ac:dyDescent="0.25">
      <c r="A15" t="s">
        <v>140</v>
      </c>
      <c r="B15" s="55">
        <v>1</v>
      </c>
      <c r="C15" t="s">
        <v>120</v>
      </c>
      <c r="D15" t="s">
        <v>132</v>
      </c>
      <c r="E15" s="12">
        <v>2</v>
      </c>
      <c r="F15" s="12" t="s">
        <v>115</v>
      </c>
      <c r="G15" s="8">
        <v>0</v>
      </c>
      <c r="H15" s="8" t="s">
        <v>154</v>
      </c>
      <c r="J15" s="20" t="s">
        <v>97</v>
      </c>
    </row>
    <row r="16" spans="1:10" x14ac:dyDescent="0.25">
      <c r="A16" t="s">
        <v>141</v>
      </c>
      <c r="B16" s="55">
        <v>1</v>
      </c>
      <c r="C16" t="s">
        <v>113</v>
      </c>
      <c r="D16" t="s">
        <v>132</v>
      </c>
      <c r="E16" s="12">
        <v>3</v>
      </c>
      <c r="F16" s="12" t="s">
        <v>115</v>
      </c>
      <c r="G16" s="8">
        <v>0</v>
      </c>
      <c r="H16" s="8" t="s">
        <v>149</v>
      </c>
      <c r="J16" s="20" t="s">
        <v>98</v>
      </c>
    </row>
    <row r="17" spans="1:10" x14ac:dyDescent="0.25">
      <c r="A17" s="19"/>
      <c r="B17" s="55">
        <v>1</v>
      </c>
      <c r="C17" t="s">
        <v>129</v>
      </c>
      <c r="D17" t="s">
        <v>132</v>
      </c>
      <c r="E17" s="12"/>
      <c r="F17" s="12"/>
      <c r="G17" s="8"/>
      <c r="H17" s="8"/>
      <c r="I17" t="s">
        <v>128</v>
      </c>
      <c r="J17" s="20"/>
    </row>
    <row r="18" spans="1:10" x14ac:dyDescent="0.25">
      <c r="A18" s="19"/>
      <c r="B18" s="55">
        <v>1</v>
      </c>
      <c r="C18" t="s">
        <v>129</v>
      </c>
      <c r="D18" t="s">
        <v>132</v>
      </c>
      <c r="E18" s="12"/>
      <c r="F18" s="12"/>
      <c r="G18" s="8"/>
      <c r="H18" s="8"/>
      <c r="I18" t="s">
        <v>128</v>
      </c>
      <c r="J18" s="20"/>
    </row>
    <row r="19" spans="1:10" x14ac:dyDescent="0.25">
      <c r="A19" s="19"/>
      <c r="B19" s="55">
        <v>1</v>
      </c>
      <c r="C19" t="s">
        <v>129</v>
      </c>
      <c r="D19" t="s">
        <v>132</v>
      </c>
      <c r="E19" s="12"/>
      <c r="F19" s="12"/>
      <c r="G19" s="8"/>
      <c r="H19" s="8"/>
      <c r="I19" t="s">
        <v>128</v>
      </c>
      <c r="J19" s="20"/>
    </row>
    <row r="20" spans="1:10" x14ac:dyDescent="0.25">
      <c r="A20" s="18" t="s">
        <v>142</v>
      </c>
      <c r="B20" s="55">
        <v>1</v>
      </c>
      <c r="C20" t="s">
        <v>113</v>
      </c>
      <c r="D20" t="s">
        <v>133</v>
      </c>
      <c r="E20" s="12">
        <v>2</v>
      </c>
      <c r="F20" s="12" t="s">
        <v>115</v>
      </c>
      <c r="G20" s="8">
        <v>0</v>
      </c>
      <c r="H20" s="8" t="s">
        <v>149</v>
      </c>
      <c r="J20" s="20" t="s">
        <v>99</v>
      </c>
    </row>
    <row r="21" spans="1:10" x14ac:dyDescent="0.25">
      <c r="A21" s="18" t="s">
        <v>142</v>
      </c>
      <c r="B21" s="55">
        <v>1</v>
      </c>
      <c r="C21" t="s">
        <v>113</v>
      </c>
      <c r="D21" t="s">
        <v>133</v>
      </c>
      <c r="E21" s="12">
        <v>3</v>
      </c>
      <c r="F21" s="12" t="s">
        <v>115</v>
      </c>
      <c r="G21" s="8">
        <v>0</v>
      </c>
      <c r="H21" s="8" t="s">
        <v>155</v>
      </c>
      <c r="J21" s="20" t="s">
        <v>163</v>
      </c>
    </row>
    <row r="22" spans="1:10" x14ac:dyDescent="0.25">
      <c r="A22" t="s">
        <v>143</v>
      </c>
      <c r="B22" s="55">
        <v>1</v>
      </c>
      <c r="C22" t="s">
        <v>120</v>
      </c>
      <c r="D22" t="s">
        <v>133</v>
      </c>
      <c r="E22" s="12">
        <v>3</v>
      </c>
      <c r="F22" s="12" t="s">
        <v>115</v>
      </c>
      <c r="G22" s="8">
        <v>1</v>
      </c>
      <c r="H22" s="8" t="s">
        <v>153</v>
      </c>
      <c r="J22" s="20" t="s">
        <v>100</v>
      </c>
    </row>
    <row r="23" spans="1:10" x14ac:dyDescent="0.25">
      <c r="A23" s="18" t="s">
        <v>142</v>
      </c>
      <c r="B23" s="55">
        <v>1</v>
      </c>
      <c r="C23" t="s">
        <v>129</v>
      </c>
      <c r="D23" t="s">
        <v>133</v>
      </c>
      <c r="E23" s="12">
        <v>3</v>
      </c>
      <c r="F23" s="12" t="s">
        <v>130</v>
      </c>
      <c r="G23" s="8">
        <v>0</v>
      </c>
      <c r="H23" s="8" t="s">
        <v>153</v>
      </c>
      <c r="J23" s="20" t="s">
        <v>101</v>
      </c>
    </row>
    <row r="24" spans="1:10" x14ac:dyDescent="0.25">
      <c r="A24" s="19"/>
      <c r="B24" s="55">
        <v>1</v>
      </c>
      <c r="C24" t="s">
        <v>120</v>
      </c>
      <c r="D24" t="s">
        <v>133</v>
      </c>
      <c r="E24" s="12"/>
      <c r="F24" s="12"/>
      <c r="G24" s="8"/>
      <c r="H24" s="8"/>
      <c r="I24" t="s">
        <v>128</v>
      </c>
      <c r="J24" s="20"/>
    </row>
    <row r="25" spans="1:10" x14ac:dyDescent="0.25">
      <c r="A25" s="19"/>
      <c r="B25" s="55">
        <v>1</v>
      </c>
      <c r="C25" t="s">
        <v>113</v>
      </c>
      <c r="D25" t="s">
        <v>133</v>
      </c>
      <c r="E25" s="12"/>
      <c r="F25" s="12"/>
      <c r="G25" s="8"/>
      <c r="H25" s="8"/>
      <c r="I25" t="s">
        <v>128</v>
      </c>
      <c r="J25" s="20"/>
    </row>
    <row r="26" spans="1:10" x14ac:dyDescent="0.25">
      <c r="A26" t="s">
        <v>144</v>
      </c>
      <c r="B26" s="55">
        <v>1</v>
      </c>
      <c r="C26" t="s">
        <v>120</v>
      </c>
      <c r="D26" t="s">
        <v>134</v>
      </c>
      <c r="E26" s="12">
        <v>2</v>
      </c>
      <c r="F26" s="12" t="s">
        <v>115</v>
      </c>
      <c r="G26" s="8">
        <v>0</v>
      </c>
      <c r="H26" s="8" t="s">
        <v>152</v>
      </c>
      <c r="J26" s="20" t="s">
        <v>102</v>
      </c>
    </row>
    <row r="27" spans="1:10" x14ac:dyDescent="0.25">
      <c r="A27" t="s">
        <v>145</v>
      </c>
      <c r="B27" s="55">
        <v>1</v>
      </c>
      <c r="C27" t="s">
        <v>120</v>
      </c>
      <c r="D27" t="s">
        <v>134</v>
      </c>
      <c r="E27" s="12">
        <v>5</v>
      </c>
      <c r="F27" s="12" t="s">
        <v>115</v>
      </c>
      <c r="G27" s="8">
        <v>0</v>
      </c>
      <c r="H27" s="8" t="s">
        <v>149</v>
      </c>
      <c r="J27" s="20" t="s">
        <v>103</v>
      </c>
    </row>
    <row r="28" spans="1:10" x14ac:dyDescent="0.25">
      <c r="A28" s="19"/>
      <c r="B28" s="55">
        <v>1</v>
      </c>
      <c r="C28" t="s">
        <v>120</v>
      </c>
      <c r="D28" t="s">
        <v>134</v>
      </c>
      <c r="E28" s="12"/>
      <c r="F28" s="12"/>
      <c r="G28" s="8"/>
      <c r="H28" s="8"/>
      <c r="I28" t="s">
        <v>128</v>
      </c>
      <c r="J28" s="20"/>
    </row>
    <row r="29" spans="1:10" x14ac:dyDescent="0.25">
      <c r="A29" s="19"/>
      <c r="B29" s="55">
        <v>1</v>
      </c>
      <c r="C29" t="s">
        <v>129</v>
      </c>
      <c r="D29" t="s">
        <v>134</v>
      </c>
      <c r="E29" s="12"/>
      <c r="F29" s="12"/>
      <c r="G29" s="8"/>
      <c r="H29" s="8"/>
      <c r="I29" t="s">
        <v>128</v>
      </c>
      <c r="J29" s="20"/>
    </row>
    <row r="30" spans="1:10" x14ac:dyDescent="0.25">
      <c r="A30" s="19"/>
      <c r="B30" s="55">
        <v>1</v>
      </c>
      <c r="C30" t="s">
        <v>113</v>
      </c>
      <c r="D30" t="s">
        <v>134</v>
      </c>
      <c r="E30" s="12"/>
      <c r="F30" s="12"/>
      <c r="G30" s="8"/>
      <c r="H30" s="8"/>
      <c r="I30" t="s">
        <v>128</v>
      </c>
      <c r="J30" s="20"/>
    </row>
    <row r="31" spans="1:10" x14ac:dyDescent="0.25">
      <c r="A31" s="19"/>
      <c r="B31" s="55">
        <v>1</v>
      </c>
      <c r="C31" t="s">
        <v>120</v>
      </c>
      <c r="D31" t="s">
        <v>134</v>
      </c>
      <c r="E31" s="12"/>
      <c r="F31" s="12"/>
      <c r="G31" s="8"/>
      <c r="H31" s="8"/>
      <c r="I31" t="s">
        <v>128</v>
      </c>
      <c r="J31" s="20"/>
    </row>
    <row r="32" spans="1:10" x14ac:dyDescent="0.25">
      <c r="A32" t="s">
        <v>146</v>
      </c>
      <c r="B32" s="55">
        <v>1</v>
      </c>
      <c r="C32" t="s">
        <v>120</v>
      </c>
      <c r="D32" t="s">
        <v>135</v>
      </c>
      <c r="E32" s="12">
        <v>3</v>
      </c>
      <c r="F32" s="12" t="s">
        <v>115</v>
      </c>
      <c r="G32" s="8">
        <v>0</v>
      </c>
      <c r="H32" s="8" t="s">
        <v>152</v>
      </c>
      <c r="J32" s="20" t="s">
        <v>104</v>
      </c>
    </row>
    <row r="33" spans="1:10" x14ac:dyDescent="0.25">
      <c r="A33" t="s">
        <v>147</v>
      </c>
      <c r="B33" s="55">
        <v>1</v>
      </c>
      <c r="C33" t="s">
        <v>113</v>
      </c>
      <c r="D33" t="s">
        <v>135</v>
      </c>
      <c r="E33" s="12">
        <v>5</v>
      </c>
      <c r="F33" s="12" t="s">
        <v>115</v>
      </c>
      <c r="G33" s="8">
        <v>0</v>
      </c>
      <c r="H33" s="8" t="s">
        <v>154</v>
      </c>
      <c r="J33" s="20" t="s">
        <v>105</v>
      </c>
    </row>
    <row r="34" spans="1:10" x14ac:dyDescent="0.25">
      <c r="A34" t="s">
        <v>148</v>
      </c>
      <c r="B34" s="55">
        <v>1</v>
      </c>
      <c r="C34" t="s">
        <v>120</v>
      </c>
      <c r="D34" t="s">
        <v>135</v>
      </c>
      <c r="E34" s="12">
        <v>2</v>
      </c>
      <c r="F34" s="12" t="s">
        <v>115</v>
      </c>
      <c r="G34" s="8">
        <v>1</v>
      </c>
      <c r="H34" s="8" t="s">
        <v>151</v>
      </c>
      <c r="J34" s="20" t="s">
        <v>106</v>
      </c>
    </row>
    <row r="35" spans="1:10" x14ac:dyDescent="0.25">
      <c r="A35" s="19"/>
      <c r="B35" s="55">
        <v>1</v>
      </c>
      <c r="D35" t="s">
        <v>135</v>
      </c>
      <c r="E35" s="12"/>
      <c r="F35" s="12"/>
      <c r="G35" s="8"/>
      <c r="H35" s="8"/>
      <c r="I35" t="s">
        <v>128</v>
      </c>
      <c r="J35" s="20"/>
    </row>
    <row r="36" spans="1:10" x14ac:dyDescent="0.25">
      <c r="A36" s="19"/>
      <c r="B36" s="55">
        <v>1</v>
      </c>
      <c r="D36" t="s">
        <v>135</v>
      </c>
      <c r="E36" s="12"/>
      <c r="F36" s="12"/>
      <c r="G36" s="8"/>
      <c r="H36" s="8"/>
      <c r="I36" t="s">
        <v>128</v>
      </c>
      <c r="J36" s="20"/>
    </row>
    <row r="37" spans="1:10" x14ac:dyDescent="0.25">
      <c r="A37" s="19"/>
      <c r="B37" s="55">
        <v>1</v>
      </c>
      <c r="D37" t="s">
        <v>135</v>
      </c>
      <c r="E37" s="12"/>
      <c r="F37" s="12"/>
      <c r="G37" s="8"/>
      <c r="H37" s="8"/>
      <c r="I37" t="s">
        <v>128</v>
      </c>
      <c r="J37" s="20"/>
    </row>
    <row r="38" spans="1:10" x14ac:dyDescent="0.25">
      <c r="A38" t="s">
        <v>156</v>
      </c>
      <c r="B38" s="55">
        <v>1</v>
      </c>
      <c r="C38" t="s">
        <v>120</v>
      </c>
      <c r="D38" t="s">
        <v>137</v>
      </c>
      <c r="E38" s="12">
        <v>2</v>
      </c>
      <c r="F38" s="12" t="s">
        <v>157</v>
      </c>
      <c r="G38" s="8">
        <v>0</v>
      </c>
      <c r="H38" s="8" t="s">
        <v>151</v>
      </c>
      <c r="J38" s="20" t="s">
        <v>107</v>
      </c>
    </row>
    <row r="39" spans="1:10" x14ac:dyDescent="0.25">
      <c r="A39" s="18" t="s">
        <v>142</v>
      </c>
      <c r="B39" s="55">
        <v>1</v>
      </c>
      <c r="C39" t="s">
        <v>129</v>
      </c>
      <c r="D39" t="s">
        <v>137</v>
      </c>
      <c r="E39" s="12">
        <v>3</v>
      </c>
      <c r="F39" s="12" t="s">
        <v>115</v>
      </c>
      <c r="G39" s="8">
        <v>0</v>
      </c>
      <c r="H39" s="8" t="s">
        <v>158</v>
      </c>
      <c r="J39" s="20" t="s">
        <v>108</v>
      </c>
    </row>
    <row r="40" spans="1:10" x14ac:dyDescent="0.25">
      <c r="A40" s="18" t="s">
        <v>142</v>
      </c>
      <c r="B40" s="55">
        <v>1</v>
      </c>
      <c r="C40" t="s">
        <v>113</v>
      </c>
      <c r="D40" t="s">
        <v>137</v>
      </c>
      <c r="E40" s="12">
        <v>3</v>
      </c>
      <c r="F40" s="12" t="s">
        <v>115</v>
      </c>
      <c r="G40" s="8">
        <v>0</v>
      </c>
      <c r="H40" s="8" t="s">
        <v>149</v>
      </c>
      <c r="J40" s="20" t="s">
        <v>109</v>
      </c>
    </row>
    <row r="41" spans="1:10" x14ac:dyDescent="0.25">
      <c r="A41" s="19"/>
      <c r="B41" s="55">
        <v>1</v>
      </c>
      <c r="D41" t="s">
        <v>137</v>
      </c>
      <c r="E41" s="12"/>
      <c r="F41" s="12"/>
      <c r="G41" s="8"/>
      <c r="H41" s="8"/>
      <c r="I41" t="s">
        <v>128</v>
      </c>
      <c r="J41" s="20"/>
    </row>
    <row r="42" spans="1:10" x14ac:dyDescent="0.25">
      <c r="A42" t="s">
        <v>159</v>
      </c>
      <c r="B42" s="55">
        <v>1</v>
      </c>
      <c r="C42" t="s">
        <v>120</v>
      </c>
      <c r="D42" t="s">
        <v>136</v>
      </c>
      <c r="E42" s="12">
        <v>3</v>
      </c>
      <c r="F42" s="12" t="s">
        <v>115</v>
      </c>
      <c r="G42" s="8">
        <v>1</v>
      </c>
      <c r="H42" s="8" t="s">
        <v>158</v>
      </c>
      <c r="J42" s="20" t="s">
        <v>110</v>
      </c>
    </row>
    <row r="43" spans="1:10" x14ac:dyDescent="0.25">
      <c r="A43" t="s">
        <v>160</v>
      </c>
      <c r="B43" s="55">
        <v>1</v>
      </c>
      <c r="C43" t="s">
        <v>120</v>
      </c>
      <c r="D43" t="s">
        <v>136</v>
      </c>
      <c r="E43" s="12">
        <v>2</v>
      </c>
      <c r="F43" s="12" t="s">
        <v>115</v>
      </c>
      <c r="G43" s="8">
        <v>0</v>
      </c>
      <c r="H43" s="8" t="s">
        <v>151</v>
      </c>
      <c r="J43" s="20" t="s">
        <v>164</v>
      </c>
    </row>
    <row r="44" spans="1:10" x14ac:dyDescent="0.25">
      <c r="A44" t="s">
        <v>161</v>
      </c>
      <c r="B44" s="55">
        <v>1</v>
      </c>
      <c r="C44" t="s">
        <v>129</v>
      </c>
      <c r="D44" t="s">
        <v>136</v>
      </c>
      <c r="E44" s="12">
        <v>4</v>
      </c>
      <c r="F44" s="12" t="s">
        <v>115</v>
      </c>
      <c r="G44" s="8">
        <v>0</v>
      </c>
      <c r="H44" s="8" t="s">
        <v>154</v>
      </c>
      <c r="J44" s="20" t="s">
        <v>111</v>
      </c>
    </row>
    <row r="45" spans="1:10" x14ac:dyDescent="0.25">
      <c r="A45" s="19"/>
      <c r="B45" s="55">
        <v>1</v>
      </c>
      <c r="D45" t="s">
        <v>136</v>
      </c>
      <c r="E45" s="12"/>
      <c r="F45" s="12"/>
      <c r="G45" s="8"/>
      <c r="H45" s="8"/>
      <c r="I45" t="s">
        <v>128</v>
      </c>
      <c r="J45" s="20"/>
    </row>
    <row r="46" spans="1:10" x14ac:dyDescent="0.25">
      <c r="A46" s="18" t="s">
        <v>142</v>
      </c>
      <c r="B46" s="55">
        <v>1</v>
      </c>
      <c r="C46" t="s">
        <v>129</v>
      </c>
      <c r="D46" t="s">
        <v>138</v>
      </c>
      <c r="E46" s="12">
        <v>6</v>
      </c>
      <c r="F46" s="12" t="s">
        <v>115</v>
      </c>
      <c r="G46" s="8">
        <v>0</v>
      </c>
      <c r="H46" s="8" t="s">
        <v>155</v>
      </c>
      <c r="J46" s="20" t="s">
        <v>112</v>
      </c>
    </row>
    <row r="47" spans="1:10" x14ac:dyDescent="0.25">
      <c r="A47" s="19"/>
      <c r="B47" s="55">
        <v>1</v>
      </c>
      <c r="D47" t="s">
        <v>138</v>
      </c>
      <c r="E47" s="12"/>
      <c r="F47" s="12"/>
      <c r="G47" s="8"/>
      <c r="H47" s="8"/>
      <c r="I47" t="s">
        <v>128</v>
      </c>
      <c r="J47" s="20"/>
    </row>
    <row r="48" spans="1:10" x14ac:dyDescent="0.25">
      <c r="A48" s="19"/>
      <c r="B48" s="55">
        <v>1</v>
      </c>
      <c r="D48" t="s">
        <v>138</v>
      </c>
      <c r="E48" s="12"/>
      <c r="F48" s="12"/>
      <c r="G48" s="8"/>
      <c r="H48" s="8"/>
      <c r="I48" t="s">
        <v>128</v>
      </c>
      <c r="J48" s="20"/>
    </row>
    <row r="49" spans="1:10" x14ac:dyDescent="0.25">
      <c r="A49" t="s">
        <v>166</v>
      </c>
      <c r="B49" s="55">
        <v>2</v>
      </c>
      <c r="C49" t="s">
        <v>113</v>
      </c>
      <c r="D49" t="s">
        <v>114</v>
      </c>
      <c r="E49" s="12">
        <v>8</v>
      </c>
      <c r="F49" s="12" t="s">
        <v>115</v>
      </c>
      <c r="G49" s="8">
        <v>0</v>
      </c>
      <c r="H49" s="8" t="s">
        <v>149</v>
      </c>
      <c r="J49" s="20" t="s">
        <v>165</v>
      </c>
    </row>
    <row r="50" spans="1:10" x14ac:dyDescent="0.25">
      <c r="A50" s="19"/>
      <c r="B50" s="55">
        <v>2</v>
      </c>
      <c r="D50" t="s">
        <v>114</v>
      </c>
      <c r="E50" s="12"/>
      <c r="F50" s="12"/>
      <c r="G50" s="8"/>
      <c r="H50" s="8"/>
      <c r="I50" t="s">
        <v>128</v>
      </c>
      <c r="J50" s="20"/>
    </row>
    <row r="51" spans="1:10" x14ac:dyDescent="0.25">
      <c r="A51" s="19"/>
      <c r="B51" s="55">
        <v>2</v>
      </c>
      <c r="D51" t="s">
        <v>114</v>
      </c>
      <c r="E51" s="12"/>
      <c r="F51" s="12"/>
      <c r="G51" s="8"/>
      <c r="H51" s="8"/>
      <c r="I51" t="s">
        <v>128</v>
      </c>
      <c r="J51" s="20"/>
    </row>
    <row r="52" spans="1:10" x14ac:dyDescent="0.25">
      <c r="A52" s="19"/>
      <c r="B52" s="55">
        <v>2</v>
      </c>
      <c r="D52" t="s">
        <v>114</v>
      </c>
      <c r="E52" s="12"/>
      <c r="F52" s="12"/>
      <c r="G52" s="8"/>
      <c r="H52" s="8"/>
      <c r="I52" t="s">
        <v>128</v>
      </c>
      <c r="J52" s="20"/>
    </row>
    <row r="53" spans="1:10" x14ac:dyDescent="0.25">
      <c r="A53" s="19"/>
      <c r="B53" s="55">
        <v>2</v>
      </c>
      <c r="D53" t="s">
        <v>114</v>
      </c>
      <c r="E53" s="12"/>
      <c r="F53" s="12"/>
      <c r="G53" s="8"/>
      <c r="H53" s="8"/>
      <c r="I53" s="8"/>
      <c r="J53" s="20"/>
    </row>
    <row r="54" spans="1:10" x14ac:dyDescent="0.25">
      <c r="A54" t="s">
        <v>169</v>
      </c>
      <c r="B54" s="55">
        <v>2</v>
      </c>
      <c r="C54" t="s">
        <v>120</v>
      </c>
      <c r="D54" t="s">
        <v>131</v>
      </c>
      <c r="E54" s="12">
        <v>3</v>
      </c>
      <c r="F54" s="12" t="s">
        <v>115</v>
      </c>
      <c r="G54" s="8">
        <v>0</v>
      </c>
      <c r="H54" s="8" t="s">
        <v>152</v>
      </c>
      <c r="I54" t="s">
        <v>128</v>
      </c>
      <c r="J54" s="20" t="s">
        <v>167</v>
      </c>
    </row>
    <row r="55" spans="1:10" x14ac:dyDescent="0.25">
      <c r="A55" t="s">
        <v>170</v>
      </c>
      <c r="B55" s="55">
        <v>2</v>
      </c>
      <c r="C55" t="s">
        <v>113</v>
      </c>
      <c r="D55" t="s">
        <v>131</v>
      </c>
      <c r="E55" s="12">
        <v>8</v>
      </c>
      <c r="F55" s="12" t="s">
        <v>115</v>
      </c>
      <c r="G55" s="8">
        <v>0</v>
      </c>
      <c r="H55" s="8" t="s">
        <v>149</v>
      </c>
      <c r="I55" t="s">
        <v>128</v>
      </c>
      <c r="J55" s="20" t="s">
        <v>168</v>
      </c>
    </row>
    <row r="56" spans="1:10" x14ac:dyDescent="0.25">
      <c r="A56" s="19"/>
      <c r="B56" s="55">
        <v>2</v>
      </c>
      <c r="D56" t="s">
        <v>131</v>
      </c>
      <c r="E56" s="12"/>
      <c r="F56" s="12"/>
      <c r="G56" s="8"/>
      <c r="H56" s="8"/>
      <c r="I56" t="s">
        <v>128</v>
      </c>
      <c r="J56" s="20"/>
    </row>
    <row r="57" spans="1:10" x14ac:dyDescent="0.25">
      <c r="A57" s="19"/>
      <c r="B57" s="55">
        <v>2</v>
      </c>
      <c r="D57" t="s">
        <v>131</v>
      </c>
      <c r="E57" s="12"/>
      <c r="F57" s="12"/>
      <c r="G57" s="8"/>
      <c r="H57" s="8"/>
      <c r="I57" t="s">
        <v>128</v>
      </c>
      <c r="J57" s="20"/>
    </row>
    <row r="58" spans="1:10" x14ac:dyDescent="0.25">
      <c r="A58" s="19"/>
      <c r="B58" s="55">
        <v>2</v>
      </c>
      <c r="D58" t="s">
        <v>131</v>
      </c>
      <c r="E58" s="12"/>
      <c r="F58" s="12"/>
      <c r="G58" s="8"/>
      <c r="H58" s="8"/>
      <c r="I58" t="s">
        <v>128</v>
      </c>
      <c r="J58" s="20"/>
    </row>
    <row r="59" spans="1:10" x14ac:dyDescent="0.25">
      <c r="A59" t="s">
        <v>172</v>
      </c>
      <c r="B59" s="55">
        <v>2</v>
      </c>
      <c r="C59" t="s">
        <v>129</v>
      </c>
      <c r="D59" t="s">
        <v>132</v>
      </c>
      <c r="E59" s="12">
        <v>4</v>
      </c>
      <c r="F59" s="12" t="s">
        <v>115</v>
      </c>
      <c r="G59" s="8">
        <v>0</v>
      </c>
      <c r="H59" s="8" t="s">
        <v>154</v>
      </c>
      <c r="I59" t="s">
        <v>128</v>
      </c>
      <c r="J59" s="20" t="s">
        <v>171</v>
      </c>
    </row>
    <row r="60" spans="1:10" x14ac:dyDescent="0.25">
      <c r="A60" t="s">
        <v>173</v>
      </c>
      <c r="B60" s="55">
        <v>2</v>
      </c>
      <c r="C60" t="s">
        <v>113</v>
      </c>
      <c r="D60" t="s">
        <v>132</v>
      </c>
      <c r="E60" s="12">
        <v>8</v>
      </c>
      <c r="F60" s="12" t="s">
        <v>115</v>
      </c>
      <c r="G60" s="8">
        <v>0</v>
      </c>
      <c r="H60" s="8" t="s">
        <v>149</v>
      </c>
      <c r="I60" t="s">
        <v>128</v>
      </c>
      <c r="J60" s="20" t="s">
        <v>174</v>
      </c>
    </row>
    <row r="61" spans="1:10" x14ac:dyDescent="0.25">
      <c r="A61" s="19"/>
      <c r="B61" s="55">
        <v>2</v>
      </c>
      <c r="D61" t="s">
        <v>132</v>
      </c>
      <c r="E61" s="12"/>
      <c r="F61" s="12"/>
      <c r="G61" s="8"/>
      <c r="H61" s="8"/>
      <c r="I61" t="s">
        <v>128</v>
      </c>
      <c r="J61" s="20"/>
    </row>
    <row r="62" spans="1:10" x14ac:dyDescent="0.25">
      <c r="A62" s="19"/>
      <c r="B62" s="55">
        <v>2</v>
      </c>
      <c r="D62" t="s">
        <v>132</v>
      </c>
      <c r="E62" s="12"/>
      <c r="F62" s="12"/>
      <c r="G62" s="8"/>
      <c r="H62" s="8"/>
      <c r="I62" t="s">
        <v>128</v>
      </c>
      <c r="J62" s="20"/>
    </row>
    <row r="63" spans="1:10" x14ac:dyDescent="0.25">
      <c r="A63" s="19"/>
      <c r="B63" s="55">
        <v>2</v>
      </c>
      <c r="D63" t="s">
        <v>132</v>
      </c>
      <c r="E63" s="12"/>
      <c r="F63" s="12"/>
      <c r="G63" s="8"/>
      <c r="H63" s="8"/>
      <c r="I63" t="s">
        <v>128</v>
      </c>
      <c r="J63" s="20"/>
    </row>
    <row r="64" spans="1:10" x14ac:dyDescent="0.25">
      <c r="A64" s="18" t="s">
        <v>142</v>
      </c>
      <c r="B64" s="55">
        <v>2</v>
      </c>
      <c r="C64" t="s">
        <v>120</v>
      </c>
      <c r="D64" t="s">
        <v>133</v>
      </c>
      <c r="E64" s="12">
        <v>5</v>
      </c>
      <c r="F64" s="12" t="s">
        <v>115</v>
      </c>
      <c r="G64" s="8">
        <v>1</v>
      </c>
      <c r="H64" s="8" t="s">
        <v>158</v>
      </c>
      <c r="J64" s="20" t="s">
        <v>176</v>
      </c>
    </row>
    <row r="65" spans="1:10" x14ac:dyDescent="0.25">
      <c r="A65" s="18" t="s">
        <v>142</v>
      </c>
      <c r="B65" s="55">
        <v>2</v>
      </c>
      <c r="C65" t="s">
        <v>113</v>
      </c>
      <c r="D65" t="s">
        <v>133</v>
      </c>
      <c r="E65" s="12">
        <v>4</v>
      </c>
      <c r="F65" s="12" t="s">
        <v>115</v>
      </c>
      <c r="G65" s="8">
        <v>0</v>
      </c>
      <c r="H65" s="8" t="s">
        <v>152</v>
      </c>
      <c r="J65" s="20" t="s">
        <v>175</v>
      </c>
    </row>
    <row r="66" spans="1:10" x14ac:dyDescent="0.25">
      <c r="A66" s="19"/>
      <c r="B66" s="55">
        <v>2</v>
      </c>
      <c r="D66" t="s">
        <v>133</v>
      </c>
      <c r="E66" s="12"/>
      <c r="F66" s="12"/>
      <c r="G66" s="8"/>
      <c r="H66" s="8"/>
      <c r="I66" t="s">
        <v>128</v>
      </c>
      <c r="J66" s="20"/>
    </row>
    <row r="67" spans="1:10" x14ac:dyDescent="0.25">
      <c r="A67" s="19"/>
      <c r="B67" s="55">
        <v>2</v>
      </c>
      <c r="D67" t="s">
        <v>133</v>
      </c>
      <c r="E67" s="12"/>
      <c r="F67" s="12"/>
      <c r="G67" s="8"/>
      <c r="H67" s="8"/>
      <c r="I67" t="s">
        <v>128</v>
      </c>
      <c r="J67" s="20"/>
    </row>
    <row r="68" spans="1:10" x14ac:dyDescent="0.25">
      <c r="A68" s="19"/>
      <c r="B68" s="55">
        <v>2</v>
      </c>
      <c r="D68" t="s">
        <v>133</v>
      </c>
      <c r="E68" s="12"/>
      <c r="F68" s="12"/>
      <c r="G68" s="8"/>
      <c r="H68" s="8"/>
      <c r="I68" t="s">
        <v>128</v>
      </c>
      <c r="J68" s="20"/>
    </row>
    <row r="69" spans="1:10" x14ac:dyDescent="0.25">
      <c r="A69" s="18" t="s">
        <v>142</v>
      </c>
      <c r="B69" s="55">
        <v>2</v>
      </c>
      <c r="C69" t="s">
        <v>129</v>
      </c>
      <c r="D69" t="s">
        <v>134</v>
      </c>
      <c r="E69" s="12">
        <v>5</v>
      </c>
      <c r="F69" s="12" t="s">
        <v>115</v>
      </c>
      <c r="G69" s="8">
        <v>0</v>
      </c>
      <c r="H69" s="8" t="s">
        <v>155</v>
      </c>
      <c r="J69" s="20" t="s">
        <v>192</v>
      </c>
    </row>
    <row r="70" spans="1:10" x14ac:dyDescent="0.25">
      <c r="A70" s="21"/>
      <c r="B70" s="55">
        <v>2</v>
      </c>
      <c r="C70" t="s">
        <v>113</v>
      </c>
      <c r="D70" t="s">
        <v>134</v>
      </c>
      <c r="E70" s="12"/>
      <c r="F70" s="12"/>
      <c r="G70" s="8"/>
      <c r="H70" s="8"/>
      <c r="I70" t="s">
        <v>177</v>
      </c>
      <c r="J70" s="20"/>
    </row>
    <row r="71" spans="1:10" x14ac:dyDescent="0.25">
      <c r="A71" t="s">
        <v>191</v>
      </c>
      <c r="B71" s="55">
        <v>2</v>
      </c>
      <c r="C71" t="s">
        <v>120</v>
      </c>
      <c r="D71" t="s">
        <v>134</v>
      </c>
      <c r="E71" s="12">
        <v>3</v>
      </c>
      <c r="F71" s="12" t="s">
        <v>115</v>
      </c>
      <c r="G71" s="8">
        <v>0</v>
      </c>
      <c r="H71" s="8" t="s">
        <v>152</v>
      </c>
      <c r="J71" s="20" t="s">
        <v>178</v>
      </c>
    </row>
    <row r="72" spans="1:10" x14ac:dyDescent="0.25">
      <c r="A72" t="s">
        <v>190</v>
      </c>
      <c r="B72" s="55">
        <v>2</v>
      </c>
      <c r="C72" t="s">
        <v>120</v>
      </c>
      <c r="D72" t="s">
        <v>134</v>
      </c>
      <c r="E72" s="12">
        <v>4</v>
      </c>
      <c r="F72" s="12" t="s">
        <v>115</v>
      </c>
      <c r="G72" s="8">
        <v>0</v>
      </c>
      <c r="H72" s="8" t="s">
        <v>152</v>
      </c>
      <c r="J72" s="20" t="s">
        <v>179</v>
      </c>
    </row>
    <row r="73" spans="1:10" x14ac:dyDescent="0.25">
      <c r="A73" s="19"/>
      <c r="B73" s="55">
        <v>2</v>
      </c>
      <c r="D73" t="s">
        <v>134</v>
      </c>
      <c r="E73" s="12"/>
      <c r="F73" s="12"/>
      <c r="G73" s="8"/>
      <c r="H73" s="8"/>
      <c r="I73" t="s">
        <v>128</v>
      </c>
      <c r="J73" s="20"/>
    </row>
    <row r="74" spans="1:10" x14ac:dyDescent="0.25">
      <c r="A74" s="18" t="s">
        <v>142</v>
      </c>
      <c r="B74" s="55">
        <v>2</v>
      </c>
      <c r="C74" t="s">
        <v>120</v>
      </c>
      <c r="D74" t="s">
        <v>135</v>
      </c>
      <c r="E74" s="12">
        <v>7</v>
      </c>
      <c r="F74" s="12" t="s">
        <v>115</v>
      </c>
      <c r="G74" s="8">
        <v>1</v>
      </c>
      <c r="H74" s="8" t="s">
        <v>155</v>
      </c>
      <c r="J74" s="20" t="s">
        <v>180</v>
      </c>
    </row>
    <row r="75" spans="1:10" x14ac:dyDescent="0.25">
      <c r="A75" s="18" t="s">
        <v>142</v>
      </c>
      <c r="B75" s="55">
        <v>2</v>
      </c>
      <c r="C75" t="s">
        <v>113</v>
      </c>
      <c r="D75" t="s">
        <v>135</v>
      </c>
      <c r="E75" s="12">
        <v>4</v>
      </c>
      <c r="F75" s="12" t="s">
        <v>115</v>
      </c>
      <c r="G75" s="8">
        <v>0</v>
      </c>
      <c r="H75" s="8" t="s">
        <v>152</v>
      </c>
      <c r="J75" s="20" t="s">
        <v>181</v>
      </c>
    </row>
    <row r="76" spans="1:10" x14ac:dyDescent="0.25">
      <c r="A76" s="18" t="s">
        <v>142</v>
      </c>
      <c r="B76" s="55">
        <v>2</v>
      </c>
      <c r="C76" t="s">
        <v>113</v>
      </c>
      <c r="D76" t="s">
        <v>135</v>
      </c>
      <c r="E76" s="12">
        <v>5</v>
      </c>
      <c r="F76" s="12" t="s">
        <v>115</v>
      </c>
      <c r="G76" s="8">
        <v>0</v>
      </c>
      <c r="H76" s="8" t="s">
        <v>154</v>
      </c>
      <c r="J76" s="20" t="s">
        <v>182</v>
      </c>
    </row>
    <row r="77" spans="1:10" x14ac:dyDescent="0.25">
      <c r="A77" s="18" t="s">
        <v>142</v>
      </c>
      <c r="B77" s="55">
        <v>2</v>
      </c>
      <c r="C77" t="s">
        <v>129</v>
      </c>
      <c r="D77" t="s">
        <v>135</v>
      </c>
      <c r="E77" s="12">
        <v>4</v>
      </c>
      <c r="F77" s="12" t="s">
        <v>130</v>
      </c>
      <c r="G77" s="8">
        <v>0</v>
      </c>
      <c r="H77" s="8" t="s">
        <v>153</v>
      </c>
      <c r="J77" s="20" t="s">
        <v>183</v>
      </c>
    </row>
    <row r="78" spans="1:10" x14ac:dyDescent="0.25">
      <c r="A78" s="19"/>
      <c r="B78" s="55">
        <v>2</v>
      </c>
      <c r="D78" t="s">
        <v>135</v>
      </c>
      <c r="E78" s="12"/>
      <c r="F78" s="12"/>
      <c r="G78" s="8"/>
      <c r="H78" s="8"/>
      <c r="I78" t="s">
        <v>128</v>
      </c>
      <c r="J78" s="20"/>
    </row>
    <row r="79" spans="1:10" x14ac:dyDescent="0.25">
      <c r="A79" s="18" t="s">
        <v>142</v>
      </c>
      <c r="B79" s="55">
        <v>2</v>
      </c>
      <c r="C79" t="s">
        <v>120</v>
      </c>
      <c r="D79" t="s">
        <v>137</v>
      </c>
      <c r="E79" s="12">
        <v>6</v>
      </c>
      <c r="F79" s="12" t="s">
        <v>115</v>
      </c>
      <c r="G79" s="8">
        <v>0</v>
      </c>
      <c r="H79" s="8" t="s">
        <v>155</v>
      </c>
      <c r="J79" s="20" t="s">
        <v>184</v>
      </c>
    </row>
    <row r="80" spans="1:10" x14ac:dyDescent="0.25">
      <c r="A80" s="18" t="s">
        <v>142</v>
      </c>
      <c r="B80" s="55">
        <v>2</v>
      </c>
      <c r="C80" t="s">
        <v>129</v>
      </c>
      <c r="D80" t="s">
        <v>137</v>
      </c>
      <c r="E80" s="12">
        <v>5</v>
      </c>
      <c r="F80" s="12" t="s">
        <v>130</v>
      </c>
      <c r="G80" s="8">
        <v>0</v>
      </c>
      <c r="H80" s="8" t="s">
        <v>158</v>
      </c>
      <c r="J80" s="20" t="s">
        <v>185</v>
      </c>
    </row>
    <row r="81" spans="1:10" x14ac:dyDescent="0.25">
      <c r="A81" s="19"/>
      <c r="B81" s="55">
        <v>2</v>
      </c>
      <c r="D81" t="s">
        <v>137</v>
      </c>
      <c r="E81" s="12"/>
      <c r="F81" s="12"/>
      <c r="G81" s="8"/>
      <c r="H81" s="8"/>
      <c r="I81" t="s">
        <v>128</v>
      </c>
      <c r="J81" s="20"/>
    </row>
    <row r="82" spans="1:10" x14ac:dyDescent="0.25">
      <c r="A82" s="19"/>
      <c r="B82" s="55">
        <v>2</v>
      </c>
      <c r="D82" t="s">
        <v>137</v>
      </c>
      <c r="E82" s="12"/>
      <c r="F82" s="12"/>
      <c r="G82" s="8"/>
      <c r="H82" s="8"/>
      <c r="I82" t="s">
        <v>128</v>
      </c>
      <c r="J82" s="20"/>
    </row>
    <row r="83" spans="1:10" x14ac:dyDescent="0.25">
      <c r="A83" s="18" t="s">
        <v>142</v>
      </c>
      <c r="B83" s="55">
        <v>2</v>
      </c>
      <c r="C83" t="s">
        <v>120</v>
      </c>
      <c r="D83" t="s">
        <v>136</v>
      </c>
      <c r="E83" s="12">
        <v>4</v>
      </c>
      <c r="F83" s="12" t="s">
        <v>115</v>
      </c>
      <c r="G83" s="8">
        <v>0</v>
      </c>
      <c r="H83" s="8" t="s">
        <v>151</v>
      </c>
      <c r="J83" s="20" t="s">
        <v>186</v>
      </c>
    </row>
    <row r="84" spans="1:10" x14ac:dyDescent="0.25">
      <c r="A84" t="s">
        <v>189</v>
      </c>
      <c r="B84" s="55">
        <v>2</v>
      </c>
      <c r="C84" t="s">
        <v>120</v>
      </c>
      <c r="D84" t="s">
        <v>136</v>
      </c>
      <c r="E84" s="12">
        <v>5</v>
      </c>
      <c r="F84" s="12" t="s">
        <v>115</v>
      </c>
      <c r="G84" s="8">
        <v>1</v>
      </c>
      <c r="H84" s="8" t="s">
        <v>149</v>
      </c>
      <c r="J84" s="20" t="s">
        <v>217</v>
      </c>
    </row>
    <row r="85" spans="1:10" x14ac:dyDescent="0.25">
      <c r="A85" s="19"/>
      <c r="B85" s="55">
        <v>2</v>
      </c>
      <c r="D85" t="s">
        <v>136</v>
      </c>
      <c r="E85" s="12"/>
      <c r="F85" s="12"/>
      <c r="G85" s="8"/>
      <c r="H85" s="8"/>
      <c r="I85" t="s">
        <v>128</v>
      </c>
      <c r="J85" s="20"/>
    </row>
    <row r="86" spans="1:10" x14ac:dyDescent="0.25">
      <c r="A86" s="19"/>
      <c r="B86" s="55">
        <v>2</v>
      </c>
      <c r="D86" t="s">
        <v>136</v>
      </c>
      <c r="E86" s="12"/>
      <c r="F86" s="12"/>
      <c r="G86" s="8"/>
      <c r="H86" s="8"/>
      <c r="I86" t="s">
        <v>128</v>
      </c>
      <c r="J86" s="20"/>
    </row>
    <row r="87" spans="1:10" x14ac:dyDescent="0.25">
      <c r="A87" t="s">
        <v>193</v>
      </c>
      <c r="B87" s="55">
        <v>2</v>
      </c>
      <c r="C87" t="s">
        <v>120</v>
      </c>
      <c r="D87" t="s">
        <v>138</v>
      </c>
      <c r="E87" s="12">
        <v>3</v>
      </c>
      <c r="F87" s="12" t="s">
        <v>115</v>
      </c>
      <c r="G87" s="8">
        <v>0</v>
      </c>
      <c r="H87" s="8" t="s">
        <v>158</v>
      </c>
      <c r="J87" s="20" t="s">
        <v>216</v>
      </c>
    </row>
    <row r="88" spans="1:10" x14ac:dyDescent="0.25">
      <c r="A88" t="s">
        <v>194</v>
      </c>
      <c r="B88" s="55">
        <v>2</v>
      </c>
      <c r="C88" t="s">
        <v>129</v>
      </c>
      <c r="D88" t="s">
        <v>138</v>
      </c>
      <c r="E88" s="12">
        <v>6</v>
      </c>
      <c r="F88" s="12" t="s">
        <v>115</v>
      </c>
      <c r="G88" s="8">
        <v>0</v>
      </c>
      <c r="H88" s="8" t="s">
        <v>155</v>
      </c>
      <c r="J88" s="20" t="s">
        <v>187</v>
      </c>
    </row>
    <row r="89" spans="1:10" x14ac:dyDescent="0.25">
      <c r="A89" t="s">
        <v>195</v>
      </c>
      <c r="B89" s="55">
        <v>2</v>
      </c>
      <c r="C89" t="s">
        <v>129</v>
      </c>
      <c r="D89" t="s">
        <v>138</v>
      </c>
      <c r="E89" s="12">
        <v>4</v>
      </c>
      <c r="F89" s="12" t="s">
        <v>130</v>
      </c>
      <c r="G89" s="8">
        <v>0</v>
      </c>
      <c r="H89" s="8" t="s">
        <v>155</v>
      </c>
      <c r="J89" s="20" t="s">
        <v>188</v>
      </c>
    </row>
    <row r="90" spans="1:10" x14ac:dyDescent="0.25">
      <c r="A90" s="19"/>
      <c r="B90" s="55">
        <v>2</v>
      </c>
      <c r="D90" t="s">
        <v>138</v>
      </c>
      <c r="E90" s="12"/>
      <c r="F90" s="12"/>
      <c r="G90" s="8"/>
      <c r="H90" s="8"/>
      <c r="I90" t="s">
        <v>128</v>
      </c>
      <c r="J90" s="20"/>
    </row>
    <row r="91" spans="1:10" x14ac:dyDescent="0.25">
      <c r="A91" s="19"/>
      <c r="B91" s="55">
        <v>3</v>
      </c>
      <c r="D91" t="s">
        <v>114</v>
      </c>
      <c r="E91" s="12"/>
      <c r="F91" s="12"/>
      <c r="G91" s="8"/>
      <c r="H91" s="8"/>
      <c r="I91" t="s">
        <v>128</v>
      </c>
      <c r="J91" s="20"/>
    </row>
    <row r="92" spans="1:10" x14ac:dyDescent="0.25">
      <c r="A92" s="19"/>
      <c r="B92" s="55">
        <v>3</v>
      </c>
      <c r="D92" t="s">
        <v>114</v>
      </c>
      <c r="E92" s="12"/>
      <c r="F92" s="12"/>
      <c r="G92" s="8"/>
      <c r="H92" s="8"/>
      <c r="I92" t="s">
        <v>128</v>
      </c>
      <c r="J92" s="20"/>
    </row>
    <row r="93" spans="1:10" x14ac:dyDescent="0.25">
      <c r="A93" t="s">
        <v>200</v>
      </c>
      <c r="B93" s="55">
        <v>3</v>
      </c>
      <c r="C93" t="s">
        <v>120</v>
      </c>
      <c r="D93" t="s">
        <v>114</v>
      </c>
      <c r="E93" s="12">
        <v>6</v>
      </c>
      <c r="F93" s="12" t="s">
        <v>115</v>
      </c>
      <c r="G93" s="8">
        <v>0</v>
      </c>
      <c r="H93" s="8" t="s">
        <v>149</v>
      </c>
      <c r="I93" s="8"/>
      <c r="J93" s="20" t="s">
        <v>196</v>
      </c>
    </row>
    <row r="94" spans="1:10" x14ac:dyDescent="0.25">
      <c r="A94" s="19"/>
      <c r="B94" s="55">
        <v>3</v>
      </c>
      <c r="D94" t="s">
        <v>131</v>
      </c>
      <c r="E94" s="12"/>
      <c r="F94" s="12"/>
      <c r="G94" s="8"/>
      <c r="H94" s="8"/>
      <c r="I94" t="s">
        <v>128</v>
      </c>
      <c r="J94" s="20"/>
    </row>
    <row r="95" spans="1:10" x14ac:dyDescent="0.25">
      <c r="A95" s="19"/>
      <c r="B95" s="55">
        <v>3</v>
      </c>
      <c r="D95" t="s">
        <v>131</v>
      </c>
      <c r="E95" s="12"/>
      <c r="F95" s="12"/>
      <c r="G95" s="8"/>
      <c r="H95" s="8"/>
      <c r="I95" t="s">
        <v>128</v>
      </c>
      <c r="J95" s="20"/>
    </row>
    <row r="96" spans="1:10" x14ac:dyDescent="0.25">
      <c r="A96" t="s">
        <v>201</v>
      </c>
      <c r="B96" s="55">
        <v>3</v>
      </c>
      <c r="C96" t="s">
        <v>129</v>
      </c>
      <c r="D96" t="s">
        <v>131</v>
      </c>
      <c r="E96" s="12">
        <v>5</v>
      </c>
      <c r="F96" s="12" t="s">
        <v>115</v>
      </c>
      <c r="G96" s="8">
        <v>0</v>
      </c>
      <c r="H96" s="8" t="s">
        <v>155</v>
      </c>
      <c r="I96" s="8"/>
      <c r="J96" s="20" t="s">
        <v>207</v>
      </c>
    </row>
    <row r="97" spans="1:10" x14ac:dyDescent="0.25">
      <c r="A97" s="19"/>
      <c r="B97" s="55">
        <v>3</v>
      </c>
      <c r="D97" t="s">
        <v>132</v>
      </c>
      <c r="E97" s="12"/>
      <c r="F97" s="12"/>
      <c r="G97" s="8"/>
      <c r="H97" s="8"/>
      <c r="I97" t="s">
        <v>128</v>
      </c>
      <c r="J97" s="20"/>
    </row>
    <row r="98" spans="1:10" x14ac:dyDescent="0.25">
      <c r="A98" s="19"/>
      <c r="B98" s="55">
        <v>3</v>
      </c>
      <c r="D98" t="s">
        <v>132</v>
      </c>
      <c r="E98" s="12"/>
      <c r="F98" s="12"/>
      <c r="G98" s="8"/>
      <c r="H98" s="8"/>
      <c r="I98" t="s">
        <v>128</v>
      </c>
      <c r="J98" s="20"/>
    </row>
    <row r="99" spans="1:10" x14ac:dyDescent="0.25">
      <c r="A99" t="s">
        <v>202</v>
      </c>
      <c r="B99" s="55">
        <v>3</v>
      </c>
      <c r="C99" t="s">
        <v>113</v>
      </c>
      <c r="D99" t="s">
        <v>132</v>
      </c>
      <c r="E99" s="12">
        <v>9</v>
      </c>
      <c r="F99" s="12" t="s">
        <v>115</v>
      </c>
      <c r="G99" s="8">
        <v>0</v>
      </c>
      <c r="H99" s="8" t="s">
        <v>149</v>
      </c>
      <c r="I99" s="8"/>
      <c r="J99" s="20" t="s">
        <v>197</v>
      </c>
    </row>
    <row r="100" spans="1:10" x14ac:dyDescent="0.25">
      <c r="A100" s="19"/>
      <c r="B100" s="55">
        <v>3</v>
      </c>
      <c r="D100" t="s">
        <v>133</v>
      </c>
      <c r="E100" s="12"/>
      <c r="F100" s="12"/>
      <c r="G100" s="8"/>
      <c r="H100" s="8"/>
      <c r="I100" t="s">
        <v>128</v>
      </c>
      <c r="J100" s="20"/>
    </row>
    <row r="101" spans="1:10" x14ac:dyDescent="0.25">
      <c r="A101" s="19"/>
      <c r="B101" s="55">
        <v>3</v>
      </c>
      <c r="D101" t="s">
        <v>133</v>
      </c>
      <c r="E101" s="12"/>
      <c r="F101" s="12"/>
      <c r="G101" s="8"/>
      <c r="H101" s="8"/>
      <c r="I101" t="s">
        <v>128</v>
      </c>
      <c r="J101" s="20"/>
    </row>
    <row r="102" spans="1:10" x14ac:dyDescent="0.25">
      <c r="A102" t="s">
        <v>214</v>
      </c>
      <c r="B102" s="55">
        <v>3</v>
      </c>
      <c r="C102" t="s">
        <v>120</v>
      </c>
      <c r="D102" t="s">
        <v>133</v>
      </c>
      <c r="E102" s="12">
        <v>6</v>
      </c>
      <c r="F102" s="12" t="s">
        <v>115</v>
      </c>
      <c r="G102" s="8">
        <v>0</v>
      </c>
      <c r="H102" s="8" t="s">
        <v>153</v>
      </c>
      <c r="J102" s="20" t="s">
        <v>215</v>
      </c>
    </row>
    <row r="103" spans="1:10" x14ac:dyDescent="0.25">
      <c r="A103" s="19"/>
      <c r="B103" s="55">
        <v>3</v>
      </c>
      <c r="D103" t="s">
        <v>134</v>
      </c>
      <c r="E103" s="12"/>
      <c r="F103" s="12"/>
      <c r="G103" s="8"/>
      <c r="H103" s="8"/>
      <c r="I103" t="s">
        <v>128</v>
      </c>
      <c r="J103" s="20"/>
    </row>
    <row r="104" spans="1:10" x14ac:dyDescent="0.25">
      <c r="A104" t="s">
        <v>203</v>
      </c>
      <c r="B104" s="55">
        <v>3</v>
      </c>
      <c r="C104" t="s">
        <v>120</v>
      </c>
      <c r="D104" t="s">
        <v>134</v>
      </c>
      <c r="E104" s="12"/>
      <c r="F104" s="12" t="s">
        <v>115</v>
      </c>
      <c r="G104" s="8">
        <v>0</v>
      </c>
      <c r="H104" s="8" t="s">
        <v>149</v>
      </c>
      <c r="I104" s="8"/>
      <c r="J104" s="20" t="s">
        <v>198</v>
      </c>
    </row>
    <row r="105" spans="1:10" x14ac:dyDescent="0.25">
      <c r="A105" t="s">
        <v>204</v>
      </c>
      <c r="B105" s="55">
        <v>3</v>
      </c>
      <c r="C105" t="s">
        <v>129</v>
      </c>
      <c r="D105" t="s">
        <v>134</v>
      </c>
      <c r="E105" s="12">
        <v>5</v>
      </c>
      <c r="F105" s="12" t="s">
        <v>115</v>
      </c>
      <c r="G105" s="8">
        <v>0</v>
      </c>
      <c r="H105" s="8" t="s">
        <v>155</v>
      </c>
      <c r="I105" s="8"/>
      <c r="J105" s="20" t="s">
        <v>206</v>
      </c>
    </row>
    <row r="106" spans="1:10" x14ac:dyDescent="0.25">
      <c r="A106" s="19"/>
      <c r="B106" s="55">
        <v>3</v>
      </c>
      <c r="D106" t="s">
        <v>135</v>
      </c>
      <c r="E106" s="12"/>
      <c r="F106" s="12"/>
      <c r="G106" s="8"/>
      <c r="H106" s="8"/>
      <c r="I106" t="s">
        <v>128</v>
      </c>
      <c r="J106" s="20"/>
    </row>
    <row r="107" spans="1:10" x14ac:dyDescent="0.25">
      <c r="A107" s="19"/>
      <c r="B107" s="55">
        <v>3</v>
      </c>
      <c r="D107" t="s">
        <v>135</v>
      </c>
      <c r="E107" s="12"/>
      <c r="F107" s="12"/>
      <c r="G107" s="8"/>
      <c r="H107" s="8"/>
      <c r="I107" t="s">
        <v>128</v>
      </c>
      <c r="J107" s="20"/>
    </row>
    <row r="108" spans="1:10" x14ac:dyDescent="0.25">
      <c r="A108" s="19"/>
      <c r="B108" s="55">
        <v>3</v>
      </c>
      <c r="D108" t="s">
        <v>135</v>
      </c>
      <c r="E108" s="12"/>
      <c r="F108" s="12"/>
      <c r="G108" s="8"/>
      <c r="H108" s="8"/>
      <c r="I108" t="s">
        <v>128</v>
      </c>
      <c r="J108" s="20"/>
    </row>
    <row r="109" spans="1:10" x14ac:dyDescent="0.25">
      <c r="A109" s="19"/>
      <c r="B109" s="55">
        <v>3</v>
      </c>
      <c r="D109" t="s">
        <v>137</v>
      </c>
      <c r="E109" s="12"/>
      <c r="F109" s="12"/>
      <c r="G109" s="8"/>
      <c r="H109" s="8"/>
      <c r="I109" t="s">
        <v>128</v>
      </c>
      <c r="J109" s="20"/>
    </row>
    <row r="110" spans="1:10" x14ac:dyDescent="0.25">
      <c r="A110" s="19"/>
      <c r="B110" s="55">
        <v>3</v>
      </c>
      <c r="D110" t="s">
        <v>137</v>
      </c>
      <c r="E110" s="12"/>
      <c r="F110" s="12"/>
      <c r="G110" s="8"/>
      <c r="H110" s="8"/>
      <c r="I110" t="s">
        <v>128</v>
      </c>
      <c r="J110" s="20"/>
    </row>
    <row r="111" spans="1:10" x14ac:dyDescent="0.25">
      <c r="A111" s="19"/>
      <c r="B111" s="55">
        <v>3</v>
      </c>
      <c r="D111" t="s">
        <v>137</v>
      </c>
      <c r="E111" s="12"/>
      <c r="F111" s="12"/>
      <c r="G111" s="8"/>
      <c r="H111" s="8"/>
      <c r="I111" t="s">
        <v>128</v>
      </c>
      <c r="J111" s="20"/>
    </row>
    <row r="112" spans="1:10" x14ac:dyDescent="0.25">
      <c r="A112" s="19"/>
      <c r="B112" s="55">
        <v>3</v>
      </c>
      <c r="D112" t="s">
        <v>136</v>
      </c>
      <c r="E112" s="12"/>
      <c r="F112" s="12"/>
      <c r="G112" s="8"/>
      <c r="H112" s="8"/>
      <c r="I112" t="s">
        <v>128</v>
      </c>
      <c r="J112" s="20"/>
    </row>
    <row r="113" spans="1:10" x14ac:dyDescent="0.25">
      <c r="A113" s="19"/>
      <c r="B113" s="55">
        <v>3</v>
      </c>
      <c r="D113" t="s">
        <v>136</v>
      </c>
      <c r="E113" s="12"/>
      <c r="F113" s="12"/>
      <c r="G113" s="8"/>
      <c r="H113" s="8"/>
      <c r="I113" t="s">
        <v>128</v>
      </c>
      <c r="J113" s="20"/>
    </row>
    <row r="114" spans="1:10" x14ac:dyDescent="0.25">
      <c r="A114" t="s">
        <v>205</v>
      </c>
      <c r="B114" s="55">
        <v>3</v>
      </c>
      <c r="C114" t="s">
        <v>120</v>
      </c>
      <c r="D114" t="s">
        <v>136</v>
      </c>
      <c r="E114" s="12">
        <v>6</v>
      </c>
      <c r="F114" s="12" t="s">
        <v>115</v>
      </c>
      <c r="G114" s="8">
        <v>0</v>
      </c>
      <c r="H114" s="8" t="s">
        <v>149</v>
      </c>
      <c r="I114" s="8"/>
      <c r="J114" s="20" t="s">
        <v>199</v>
      </c>
    </row>
    <row r="115" spans="1:10" x14ac:dyDescent="0.25">
      <c r="A115" s="19"/>
      <c r="B115" s="55">
        <v>3</v>
      </c>
      <c r="D115" t="s">
        <v>138</v>
      </c>
      <c r="E115" s="12"/>
      <c r="F115" s="12"/>
      <c r="G115" s="8"/>
      <c r="H115" s="8"/>
      <c r="I115" t="s">
        <v>128</v>
      </c>
      <c r="J115" s="20"/>
    </row>
    <row r="116" spans="1:10" x14ac:dyDescent="0.25">
      <c r="A116" s="19"/>
      <c r="B116" s="55">
        <v>3</v>
      </c>
      <c r="D116" t="s">
        <v>138</v>
      </c>
      <c r="E116" s="12"/>
      <c r="F116" s="12"/>
      <c r="G116" s="8"/>
      <c r="H116" s="8"/>
      <c r="I116" t="s">
        <v>128</v>
      </c>
      <c r="J116" s="20"/>
    </row>
    <row r="117" spans="1:10" x14ac:dyDescent="0.25">
      <c r="A117" s="19"/>
      <c r="B117" s="55">
        <v>3</v>
      </c>
      <c r="D117" t="s">
        <v>138</v>
      </c>
      <c r="E117" s="12"/>
      <c r="F117" s="12"/>
      <c r="G117" s="8"/>
      <c r="H117" s="8"/>
      <c r="I117" t="s">
        <v>128</v>
      </c>
      <c r="J117" s="20"/>
    </row>
  </sheetData>
  <conditionalFormatting sqref="D2:D117">
    <cfRule type="cellIs" dxfId="27" priority="2" operator="equal">
      <formula>"Psy"</formula>
    </cfRule>
    <cfRule type="cellIs" dxfId="26" priority="3" operator="equal">
      <formula>"Nature"</formula>
    </cfRule>
    <cfRule type="cellIs" dxfId="25" priority="4" operator="equal">
      <formula>"Lumière"</formula>
    </cfRule>
    <cfRule type="cellIs" dxfId="24" priority="5" operator="equal">
      <formula>"Air"</formula>
    </cfRule>
    <cfRule type="cellIs" dxfId="23" priority="6" operator="equal">
      <formula>"Arcane"</formula>
    </cfRule>
    <cfRule type="cellIs" dxfId="22" priority="7" operator="equal">
      <formula>"Terre"</formula>
    </cfRule>
    <cfRule type="cellIs" dxfId="21" priority="8" operator="equal">
      <formula>"Foudre"</formula>
    </cfRule>
    <cfRule type="cellIs" dxfId="20" priority="9" operator="equal">
      <formula>"Glace"</formula>
    </cfRule>
    <cfRule type="cellIs" dxfId="19" priority="10" operator="equal">
      <formula>"Feu"</formula>
    </cfRule>
  </conditionalFormatting>
  <conditionalFormatting sqref="G115:G117 G108:G113">
    <cfRule type="iconSet" priority="337">
      <iconSet showValue="0">
        <cfvo type="percent" val="0"/>
        <cfvo type="num" val="1"/>
        <cfvo type="num" val="1"/>
      </iconSet>
    </cfRule>
  </conditionalFormatting>
  <conditionalFormatting sqref="G115:H117 J2:J80 J83:J107 G2:H113">
    <cfRule type="iconSet" priority="333">
      <iconSet showValue="0">
        <cfvo type="percent" val="0"/>
        <cfvo type="num" val="1"/>
        <cfvo type="num" val="1"/>
      </iconSet>
    </cfRule>
  </conditionalFormatting>
  <dataValidations count="7">
    <dataValidation type="list" allowBlank="1" showInputMessage="1" showErrorMessage="1" sqref="F115:F117 F2:F113" xr:uid="{2083E503-2689-41C9-A93E-8CE4062F1A40}">
      <formula1>"action,reaction,1 minute,10 minutes,1 heure"</formula1>
    </dataValidation>
    <dataValidation type="whole" allowBlank="1" showInputMessage="1" showErrorMessage="1" sqref="E115:E117 E2:E113" xr:uid="{277A64F4-06A3-4F8B-8D7E-7B26AC49BCF7}">
      <formula1>1</formula1>
      <formula2>12</formula2>
    </dataValidation>
    <dataValidation type="list" allowBlank="1" showInputMessage="1" showErrorMessage="1" sqref="G115:G117 G2:G113" xr:uid="{89D20B98-0352-48BB-84AB-46A7B75F233D}">
      <formula1>"0,1"</formula1>
    </dataValidation>
    <dataValidation type="list" allowBlank="1" showInputMessage="1" showErrorMessage="1" sqref="H115:H117 H2:H113" xr:uid="{EEEF00A1-B479-48E4-9738-8C1CA993F5D4}">
      <formula1>"Dégats,Buff,Debuff,Support,Tank,Mouvement,Utilitaire"</formula1>
    </dataValidation>
    <dataValidation type="list" allowBlank="1" showInputMessage="1" showErrorMessage="1" sqref="B2:B117" xr:uid="{4E8EEFDD-9A07-4C02-B158-2419EFCF1C07}">
      <formula1>"1,2,3"</formula1>
    </dataValidation>
    <dataValidation type="list" allowBlank="1" showInputMessage="1" showErrorMessage="1" sqref="C2:C117" xr:uid="{944F5A31-BB05-4287-A785-62BE9C98A95C}">
      <formula1>"Savoir,Precision,Instinct"</formula1>
    </dataValidation>
    <dataValidation type="list" allowBlank="1" showInputMessage="1" showErrorMessage="1" sqref="D2:D117" xr:uid="{674B968A-C0D9-4833-A197-50E2FD2957BD}">
      <formula1>"Feu,Glace,Foudre,Terre,Arcane,Air,Lumière,Nature,Psy"</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2025-05-06T11:25:43Z</dcterms:modified>
</cp:coreProperties>
</file>